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45" windowWidth="14880" windowHeight="8175"/>
  </bookViews>
  <sheets>
    <sheet name="сводка" sheetId="6" r:id="rId1"/>
  </sheets>
  <calcPr calcId="145621"/>
</workbook>
</file>

<file path=xl/calcChain.xml><?xml version="1.0" encoding="utf-8"?>
<calcChain xmlns="http://schemas.openxmlformats.org/spreadsheetml/2006/main">
  <c r="H210" i="6" l="1"/>
  <c r="G210" i="6"/>
  <c r="G125" i="6"/>
  <c r="H125" i="6"/>
  <c r="G215" i="6" l="1"/>
  <c r="H215" i="6"/>
  <c r="H106" i="6"/>
  <c r="G106" i="6"/>
  <c r="H105" i="6"/>
  <c r="G105" i="6"/>
  <c r="G98" i="6" l="1"/>
  <c r="H98" i="6"/>
  <c r="H200" i="6" l="1"/>
  <c r="G200" i="6"/>
  <c r="H199" i="6"/>
  <c r="G199" i="6"/>
  <c r="G169" i="6"/>
  <c r="H169" i="6"/>
  <c r="G132" i="6"/>
  <c r="H132" i="6"/>
  <c r="G131" i="6"/>
  <c r="H131" i="6"/>
  <c r="H130" i="6"/>
  <c r="G130" i="6"/>
  <c r="H129" i="6"/>
  <c r="G129" i="6"/>
  <c r="H211" i="6" l="1"/>
  <c r="G211" i="6"/>
  <c r="H124" i="6"/>
  <c r="G124" i="6"/>
  <c r="H123" i="6"/>
  <c r="G123" i="6"/>
  <c r="G93" i="6"/>
  <c r="H93" i="6"/>
  <c r="G92" i="6"/>
  <c r="H92" i="6"/>
  <c r="H115" i="6" l="1"/>
  <c r="G115" i="6"/>
  <c r="H114" i="6"/>
  <c r="G114" i="6"/>
  <c r="G152" i="6" l="1"/>
  <c r="H152" i="6"/>
  <c r="G151" i="6"/>
  <c r="H151" i="6"/>
  <c r="G150" i="6"/>
  <c r="H150" i="6"/>
  <c r="H61" i="6" l="1"/>
  <c r="G61" i="6"/>
  <c r="H60" i="6"/>
  <c r="G60" i="6"/>
  <c r="H59" i="6"/>
  <c r="G59" i="6"/>
  <c r="H32" i="6"/>
  <c r="G32" i="6"/>
  <c r="H31" i="6"/>
  <c r="G31" i="6"/>
  <c r="H14" i="6"/>
  <c r="G14" i="6"/>
  <c r="H100" i="6" l="1"/>
  <c r="G100" i="6"/>
  <c r="H99" i="6"/>
  <c r="G99" i="6"/>
  <c r="H97" i="6"/>
  <c r="G97" i="6"/>
  <c r="H96" i="6"/>
  <c r="G96" i="6"/>
  <c r="H91" i="6"/>
  <c r="G91" i="6"/>
  <c r="H90" i="6"/>
  <c r="G90" i="6"/>
  <c r="H10" i="6"/>
  <c r="G10" i="6"/>
  <c r="G213" i="6"/>
  <c r="H213" i="6"/>
  <c r="H77" i="6" l="1"/>
  <c r="G77" i="6"/>
  <c r="H76" i="6"/>
  <c r="G76" i="6"/>
  <c r="H75" i="6"/>
  <c r="G75" i="6"/>
  <c r="H216" i="6" l="1"/>
  <c r="G216" i="6"/>
  <c r="H212" i="6"/>
  <c r="G212" i="6"/>
  <c r="H69" i="6"/>
  <c r="G69" i="6"/>
  <c r="H68" i="6"/>
  <c r="G68" i="6"/>
  <c r="H221" i="6" l="1"/>
  <c r="G221" i="6"/>
  <c r="H220" i="6"/>
  <c r="G220" i="6"/>
  <c r="G214" i="6" l="1"/>
  <c r="H214" i="6"/>
  <c r="H160" i="6"/>
  <c r="G160" i="6"/>
  <c r="H208" i="6" l="1"/>
  <c r="G194" i="6"/>
  <c r="G192" i="6"/>
  <c r="H187" i="6"/>
  <c r="G187" i="6"/>
  <c r="H186" i="6"/>
  <c r="G186" i="6"/>
  <c r="H185" i="6"/>
  <c r="G185" i="6"/>
  <c r="H184" i="6"/>
  <c r="G184" i="6"/>
  <c r="H183" i="6"/>
  <c r="G183" i="6"/>
  <c r="H182" i="6"/>
  <c r="G182" i="6"/>
  <c r="H181" i="6"/>
  <c r="G181" i="6"/>
  <c r="H180" i="6"/>
  <c r="G180" i="6"/>
  <c r="H179" i="6"/>
  <c r="G179" i="6"/>
  <c r="H178" i="6"/>
  <c r="G178" i="6"/>
  <c r="H177" i="6"/>
  <c r="G177" i="6"/>
  <c r="H176" i="6"/>
  <c r="G176" i="6"/>
  <c r="H175" i="6"/>
  <c r="G175" i="6"/>
  <c r="H171" i="6"/>
  <c r="G171" i="6"/>
  <c r="H170" i="6"/>
  <c r="G170" i="6"/>
  <c r="H168" i="6"/>
  <c r="G168" i="6"/>
  <c r="H167" i="6"/>
  <c r="G167" i="6"/>
  <c r="H166" i="6"/>
  <c r="G166" i="6"/>
  <c r="H165" i="6"/>
  <c r="G165" i="6"/>
  <c r="H164" i="6"/>
  <c r="G164" i="6"/>
  <c r="H163" i="6"/>
  <c r="G163" i="6"/>
  <c r="H162" i="6"/>
  <c r="G162" i="6"/>
  <c r="G161" i="6"/>
  <c r="G158" i="6"/>
  <c r="G155" i="6"/>
  <c r="G149" i="6"/>
  <c r="H148" i="6"/>
  <c r="G147" i="6"/>
  <c r="G144" i="6"/>
  <c r="G141" i="6"/>
  <c r="G138" i="6"/>
  <c r="G135" i="6"/>
  <c r="H222" i="6"/>
  <c r="H217" i="6"/>
  <c r="H209" i="6"/>
  <c r="H207" i="6"/>
  <c r="D206" i="6"/>
  <c r="D204" i="6"/>
  <c r="D203" i="6"/>
  <c r="D202" i="6"/>
  <c r="D201" i="6"/>
  <c r="D198" i="6"/>
  <c r="D197" i="6"/>
  <c r="D156" i="6"/>
  <c r="D142" i="6"/>
  <c r="H134" i="6"/>
  <c r="D128" i="6"/>
  <c r="D127" i="6"/>
  <c r="D122" i="6"/>
  <c r="D121" i="6"/>
  <c r="D117" i="6"/>
  <c r="D116" i="6"/>
  <c r="D113" i="6"/>
  <c r="D112" i="6"/>
  <c r="D111" i="6"/>
  <c r="D110" i="6"/>
  <c r="D109" i="6"/>
  <c r="D107" i="6"/>
  <c r="D104" i="6"/>
  <c r="D103" i="6"/>
  <c r="D102" i="6"/>
  <c r="D101" i="6"/>
  <c r="D95" i="6"/>
  <c r="D94" i="6"/>
  <c r="D89" i="6"/>
  <c r="D88" i="6"/>
  <c r="D87" i="6"/>
  <c r="D86" i="6"/>
  <c r="D85" i="6"/>
  <c r="D84" i="6"/>
  <c r="D83" i="6"/>
  <c r="D82" i="6"/>
  <c r="D81" i="6"/>
  <c r="D80" i="6"/>
  <c r="D79" i="6"/>
  <c r="D78" i="6"/>
  <c r="D74" i="6"/>
  <c r="D73" i="6"/>
  <c r="D72" i="6"/>
  <c r="D71" i="6"/>
  <c r="D70" i="6"/>
  <c r="D67" i="6"/>
  <c r="D66" i="6"/>
  <c r="D65" i="6"/>
  <c r="D64" i="6"/>
  <c r="D63" i="6"/>
  <c r="D62" i="6"/>
  <c r="D58" i="6"/>
  <c r="D57" i="6"/>
  <c r="D56" i="6"/>
  <c r="D55" i="6"/>
  <c r="D54" i="6"/>
  <c r="D53" i="6"/>
  <c r="D52" i="6"/>
  <c r="D51" i="6"/>
  <c r="E50" i="6"/>
  <c r="C50" i="6"/>
  <c r="D50" i="6" s="1"/>
  <c r="D49" i="6"/>
  <c r="D48" i="6"/>
  <c r="D47" i="6"/>
  <c r="D46" i="6"/>
  <c r="D45" i="6"/>
  <c r="D44" i="6"/>
  <c r="D43" i="6"/>
  <c r="D42" i="6"/>
  <c r="D41" i="6"/>
  <c r="D40" i="6"/>
  <c r="D39" i="6"/>
  <c r="D38" i="6"/>
  <c r="D37" i="6"/>
  <c r="D36" i="6"/>
  <c r="D35" i="6"/>
  <c r="D34" i="6"/>
  <c r="D33" i="6"/>
  <c r="D30" i="6"/>
  <c r="D29" i="6"/>
  <c r="D28" i="6"/>
  <c r="D27" i="6"/>
  <c r="D26" i="6"/>
  <c r="D25" i="6"/>
  <c r="D24" i="6"/>
  <c r="D23" i="6"/>
  <c r="D22" i="6"/>
  <c r="D21" i="6"/>
  <c r="D20" i="6"/>
  <c r="D19" i="6"/>
  <c r="D18" i="6"/>
  <c r="D17" i="6"/>
  <c r="D16" i="6"/>
  <c r="D15" i="6"/>
  <c r="D13" i="6"/>
  <c r="D12" i="6"/>
  <c r="D11" i="6"/>
  <c r="D9" i="6"/>
  <c r="D8" i="6"/>
  <c r="D7" i="6"/>
  <c r="E6" i="6"/>
  <c r="C6" i="6"/>
  <c r="D6" i="6" s="1"/>
  <c r="D5" i="6"/>
  <c r="H218" i="6" l="1"/>
  <c r="H219" i="6"/>
  <c r="H223" i="6"/>
  <c r="H224" i="6"/>
  <c r="H197" i="6"/>
  <c r="H198" i="6"/>
  <c r="H201" i="6"/>
  <c r="H202" i="6"/>
  <c r="H203" i="6"/>
  <c r="H204" i="6"/>
  <c r="H205" i="6"/>
  <c r="H206" i="6"/>
  <c r="G208" i="6"/>
  <c r="H194" i="6"/>
  <c r="H192" i="6"/>
  <c r="G148" i="6"/>
  <c r="H161" i="6"/>
  <c r="H158" i="6"/>
  <c r="H155" i="6"/>
  <c r="H147" i="6"/>
  <c r="H149" i="6"/>
  <c r="G78" i="6"/>
  <c r="G79" i="6"/>
  <c r="G82" i="6"/>
  <c r="G83" i="6"/>
  <c r="G86" i="6"/>
  <c r="G87" i="6"/>
  <c r="G94" i="6"/>
  <c r="G95" i="6"/>
  <c r="H103" i="6"/>
  <c r="H104" i="6"/>
  <c r="H107" i="6"/>
  <c r="H109" i="6"/>
  <c r="H110" i="6"/>
  <c r="H111" i="6"/>
  <c r="H112" i="6"/>
  <c r="H113" i="6"/>
  <c r="H116" i="6"/>
  <c r="H117" i="6"/>
  <c r="H118" i="6"/>
  <c r="H119" i="6"/>
  <c r="H120" i="6"/>
  <c r="H121" i="6"/>
  <c r="H122" i="6"/>
  <c r="H126" i="6"/>
  <c r="H127" i="6"/>
  <c r="H128" i="6"/>
  <c r="H133" i="6"/>
  <c r="H144" i="6"/>
  <c r="H141" i="6"/>
  <c r="H138" i="6"/>
  <c r="H136" i="6"/>
  <c r="H137" i="6"/>
  <c r="H139" i="6"/>
  <c r="H140" i="6"/>
  <c r="H142" i="6"/>
  <c r="H143" i="6"/>
  <c r="H145" i="6"/>
  <c r="H146" i="6"/>
  <c r="H153" i="6"/>
  <c r="H154" i="6"/>
  <c r="H156" i="6"/>
  <c r="H157" i="6"/>
  <c r="H159" i="6"/>
  <c r="H172" i="6"/>
  <c r="H173" i="6"/>
  <c r="H174" i="6"/>
  <c r="H188" i="6"/>
  <c r="H189" i="6"/>
  <c r="H190" i="6"/>
  <c r="H191" i="6"/>
  <c r="H193" i="6"/>
  <c r="H195" i="6"/>
  <c r="H196" i="6"/>
  <c r="H135" i="6"/>
  <c r="G4" i="6"/>
  <c r="H74" i="6"/>
  <c r="H81" i="6"/>
  <c r="H85" i="6"/>
  <c r="H89" i="6"/>
  <c r="H102" i="6"/>
  <c r="G5" i="6"/>
  <c r="G7" i="6"/>
  <c r="G8" i="6"/>
  <c r="G9" i="6"/>
  <c r="G11" i="6"/>
  <c r="G12" i="6"/>
  <c r="G13" i="6"/>
  <c r="G15" i="6"/>
  <c r="G16" i="6"/>
  <c r="G17" i="6"/>
  <c r="G18" i="6"/>
  <c r="G19" i="6"/>
  <c r="G20" i="6"/>
  <c r="G21" i="6"/>
  <c r="G22" i="6"/>
  <c r="G23" i="6"/>
  <c r="G24" i="6"/>
  <c r="G25" i="6"/>
  <c r="G26" i="6"/>
  <c r="G27" i="6"/>
  <c r="G28" i="6"/>
  <c r="G29" i="6"/>
  <c r="G30" i="6"/>
  <c r="G33" i="6"/>
  <c r="G34" i="6"/>
  <c r="G35" i="6"/>
  <c r="G36" i="6"/>
  <c r="G37" i="6"/>
  <c r="G38" i="6"/>
  <c r="G39" i="6"/>
  <c r="G40" i="6"/>
  <c r="G41" i="6"/>
  <c r="G42" i="6"/>
  <c r="G43" i="6"/>
  <c r="G44" i="6"/>
  <c r="G45" i="6"/>
  <c r="G46" i="6"/>
  <c r="G47" i="6"/>
  <c r="G48" i="6"/>
  <c r="G49" i="6"/>
  <c r="G51" i="6"/>
  <c r="G52" i="6"/>
  <c r="G53" i="6"/>
  <c r="G54" i="6"/>
  <c r="G55" i="6"/>
  <c r="G56" i="6"/>
  <c r="G57" i="6"/>
  <c r="G58" i="6"/>
  <c r="G62" i="6"/>
  <c r="G63" i="6"/>
  <c r="G64" i="6"/>
  <c r="G65" i="6"/>
  <c r="G66" i="6"/>
  <c r="G67" i="6"/>
  <c r="G70" i="6"/>
  <c r="G71" i="6"/>
  <c r="G72" i="6"/>
  <c r="H4" i="6"/>
  <c r="H5" i="6"/>
  <c r="H7" i="6"/>
  <c r="H8" i="6"/>
  <c r="H9" i="6"/>
  <c r="H11" i="6"/>
  <c r="H12" i="6"/>
  <c r="H13" i="6"/>
  <c r="H15" i="6"/>
  <c r="H16" i="6"/>
  <c r="H17" i="6"/>
  <c r="H18" i="6"/>
  <c r="H19" i="6"/>
  <c r="H20" i="6"/>
  <c r="H21" i="6"/>
  <c r="H22" i="6"/>
  <c r="H23" i="6"/>
  <c r="H24" i="6"/>
  <c r="H25" i="6"/>
  <c r="H26" i="6"/>
  <c r="H27" i="6"/>
  <c r="H28" i="6"/>
  <c r="H29" i="6"/>
  <c r="H30" i="6"/>
  <c r="H33" i="6"/>
  <c r="H34" i="6"/>
  <c r="H35" i="6"/>
  <c r="H36" i="6"/>
  <c r="H37" i="6"/>
  <c r="H38" i="6"/>
  <c r="H39" i="6"/>
  <c r="H40" i="6"/>
  <c r="H41" i="6"/>
  <c r="H42" i="6"/>
  <c r="H43" i="6"/>
  <c r="H44" i="6"/>
  <c r="H45" i="6"/>
  <c r="H46" i="6"/>
  <c r="H47" i="6"/>
  <c r="H48" i="6"/>
  <c r="H49" i="6"/>
  <c r="H51" i="6"/>
  <c r="H52" i="6"/>
  <c r="H53" i="6"/>
  <c r="H54" i="6"/>
  <c r="H55" i="6"/>
  <c r="H56" i="6"/>
  <c r="H57" i="6"/>
  <c r="H58" i="6"/>
  <c r="H62" i="6"/>
  <c r="H63" i="6"/>
  <c r="H64" i="6"/>
  <c r="H65" i="6"/>
  <c r="H66" i="6"/>
  <c r="H67" i="6"/>
  <c r="H70" i="6"/>
  <c r="H71" i="6"/>
  <c r="H72" i="6"/>
  <c r="G73" i="6"/>
  <c r="G74" i="6"/>
  <c r="H79" i="6"/>
  <c r="G80" i="6"/>
  <c r="G81" i="6"/>
  <c r="H83" i="6"/>
  <c r="G84" i="6"/>
  <c r="G85" i="6"/>
  <c r="H87" i="6"/>
  <c r="G88" i="6"/>
  <c r="G89" i="6"/>
  <c r="H95" i="6"/>
  <c r="G101" i="6"/>
  <c r="G102" i="6"/>
  <c r="G6" i="6"/>
  <c r="H6" i="6"/>
  <c r="H50" i="6"/>
  <c r="G50" i="6"/>
  <c r="H73" i="6"/>
  <c r="H78" i="6"/>
  <c r="H80" i="6"/>
  <c r="H82" i="6"/>
  <c r="H84" i="6"/>
  <c r="H86" i="6"/>
  <c r="H88" i="6"/>
  <c r="H94" i="6"/>
  <c r="H101" i="6"/>
  <c r="G103" i="6"/>
  <c r="G104" i="6"/>
  <c r="G107" i="6"/>
  <c r="G109" i="6"/>
  <c r="G110" i="6"/>
  <c r="G111" i="6"/>
  <c r="G112" i="6"/>
  <c r="G113" i="6"/>
  <c r="G116" i="6"/>
  <c r="G117" i="6"/>
  <c r="G118" i="6"/>
  <c r="G119" i="6"/>
  <c r="G120" i="6"/>
  <c r="G121" i="6"/>
  <c r="G122" i="6"/>
  <c r="G126" i="6"/>
  <c r="G127" i="6"/>
  <c r="G128" i="6"/>
  <c r="G133" i="6"/>
  <c r="G134" i="6"/>
  <c r="G136" i="6"/>
  <c r="G137" i="6"/>
  <c r="G139" i="6"/>
  <c r="G140" i="6"/>
  <c r="G142" i="6"/>
  <c r="G143" i="6"/>
  <c r="G145" i="6"/>
  <c r="G146" i="6"/>
  <c r="G153" i="6"/>
  <c r="G154" i="6"/>
  <c r="G156" i="6"/>
  <c r="G157" i="6"/>
  <c r="G159" i="6"/>
  <c r="G172" i="6"/>
  <c r="G173" i="6"/>
  <c r="G174" i="6"/>
  <c r="G188" i="6"/>
  <c r="G189" i="6"/>
  <c r="G190" i="6"/>
  <c r="G191" i="6"/>
  <c r="G193" i="6"/>
  <c r="G195" i="6"/>
  <c r="G196" i="6"/>
  <c r="G197" i="6"/>
  <c r="G198" i="6"/>
  <c r="G201" i="6"/>
  <c r="G202" i="6"/>
  <c r="G203" i="6"/>
  <c r="G204" i="6"/>
  <c r="G205" i="6"/>
  <c r="G206" i="6"/>
  <c r="G207" i="6"/>
  <c r="G209" i="6"/>
  <c r="G217" i="6"/>
  <c r="G218" i="6"/>
  <c r="G219" i="6"/>
  <c r="G222" i="6"/>
  <c r="G223" i="6"/>
  <c r="G224" i="6"/>
</calcChain>
</file>

<file path=xl/sharedStrings.xml><?xml version="1.0" encoding="utf-8"?>
<sst xmlns="http://schemas.openxmlformats.org/spreadsheetml/2006/main" count="450" uniqueCount="411">
  <si>
    <t>Наименование</t>
  </si>
  <si>
    <t>Код дохода</t>
  </si>
  <si>
    <t>Утверждено консол.бюджет субъекта РФ и  бюджета территориального государственного внебюджетного фонда</t>
  </si>
  <si>
    <t>Исполнено консолид. бюджет субъекта РФ и бюджет территориального фонда обязательного медицинского страхования</t>
  </si>
  <si>
    <t>Доходы бюджета - Всего</t>
  </si>
  <si>
    <t>000 8 50 00000 00 0000 000</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</si>
  <si>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</si>
  <si>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</si>
  <si>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</si>
  <si>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</si>
  <si>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</si>
  <si>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</si>
  <si>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</si>
  <si>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</si>
  <si>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</si>
  <si>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</si>
  <si>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</si>
  <si>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</si>
  <si>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</si>
  <si>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</si>
  <si>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</si>
  <si>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</si>
  <si>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</si>
  <si>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</si>
  <si>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</si>
  <si>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</si>
  <si>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</si>
  <si>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</si>
  <si>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</si>
  <si>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</si>
  <si>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</si>
  <si>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</si>
  <si>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</si>
  <si>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</si>
  <si>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</si>
  <si>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</si>
  <si>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</si>
  <si>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</si>
  <si>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</si>
  <si>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</si>
  <si>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</si>
  <si>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</si>
  <si>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</si>
  <si>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</si>
  <si>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</si>
  <si>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</si>
  <si>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</si>
  <si>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</si>
  <si>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</si>
  <si>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</si>
  <si>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</si>
  <si>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</si>
  <si>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</si>
  <si>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</si>
  <si>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округов</t>
  </si>
  <si>
    <t>000 1 05 04060 02 0000 110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</si>
  <si>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</si>
  <si>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</si>
  <si>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</si>
  <si>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</si>
  <si>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</si>
  <si>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000 1 06 01020 14 0000 110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</si>
  <si>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</si>
  <si>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</si>
  <si>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</si>
  <si>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</si>
  <si>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муниципальных округов</t>
  </si>
  <si>
    <t>000 1 06 06032 14 0000 110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</si>
  <si>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</si>
  <si>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</si>
  <si>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муниципальных округов</t>
  </si>
  <si>
    <t>000 1 06 06042 14 0000 110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</si>
  <si>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</si>
  <si>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</si>
  <si>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</si>
  <si>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</si>
  <si>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</si>
  <si>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</si>
  <si>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государственную регистрацию, а также за совершение прочих юридически значимых действий</t>
  </si>
  <si>
    <t>000 1 08 07000 01 0000 110</t>
  </si>
  <si>
    <t>Государственная пошлина за выдачу разрешения на установку рекламной конструкции</t>
  </si>
  <si>
    <t>000 1 08 07150 01 0000 110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</si>
  <si>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</si>
  <si>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</si>
  <si>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</si>
  <si>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</si>
  <si>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</si>
  <si>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</si>
  <si>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</si>
  <si>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000 1 11 05012 14 0000 120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</si>
  <si>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</si>
  <si>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</si>
  <si>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</si>
  <si>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000 1 11 05024 14 0000 120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</si>
  <si>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</si>
  <si>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</si>
  <si>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муниципальных округов (за исключением земельных участков)</t>
  </si>
  <si>
    <t>000 1 11 05074 14 0000 120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</si>
  <si>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</si>
  <si>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</si>
  <si>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</si>
  <si>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</si>
  <si>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</si>
  <si>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000 1 11 09044 14 0000 120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</si>
  <si>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</si>
  <si>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</si>
  <si>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</si>
  <si>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</si>
  <si>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</si>
  <si>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</si>
  <si>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ДОХОДЫ ОТ ОКАЗАНИЯ ПЛАТНЫХ УСЛУГ И КОМПЕНСАЦИИ ЗАТРАТ ГОСУДАРСТВА</t>
  </si>
  <si>
    <t>000 1 13 00000 00 0000 000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</si>
  <si>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</si>
  <si>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</si>
  <si>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</si>
  <si>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</si>
  <si>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округов</t>
  </si>
  <si>
    <t>000 1 13 02994 14 0000 130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</si>
  <si>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</si>
  <si>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</si>
  <si>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</si>
  <si>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</si>
  <si>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</si>
  <si>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</si>
  <si>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</si>
  <si>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000 1 14 06012 14 0000 430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</si>
  <si>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</si>
  <si>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</si>
  <si>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</si>
  <si>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000 1 14 06024 14 0000 430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</si>
  <si>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</si>
  <si>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</si>
  <si>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</si>
  <si>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</si>
  <si>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</si>
  <si>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000 1 14 06312 14 0000 430</t>
  </si>
  <si>
    <t>Доходы от приватизации имущества, находящегося в государственной и муниципальной собственности</t>
  </si>
  <si>
    <t>000 1 14 13000 00 0000 000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</si>
  <si>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</si>
  <si>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000 1 14 13040 14 0000 410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</si>
  <si>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</si>
  <si>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</si>
  <si>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</si>
  <si>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</si>
  <si>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</si>
  <si>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</si>
  <si>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</si>
  <si>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000 1 16 01074 01 0000 140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</si>
  <si>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</si>
  <si>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</si>
  <si>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</si>
  <si>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</si>
  <si>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</si>
  <si>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</si>
  <si>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</si>
  <si>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</si>
  <si>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</si>
  <si>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</si>
  <si>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</si>
  <si>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</si>
  <si>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</si>
  <si>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</si>
  <si>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Инициативные платежи</t>
  </si>
  <si>
    <t>000 1 17 15000 00 0000 150</t>
  </si>
  <si>
    <t>Инициативные платежи, зачисляемые в бюджеты муниципальных округов</t>
  </si>
  <si>
    <t>000 1 17 15020 14 0000 150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</si>
  <si>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</si>
  <si>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</si>
  <si>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</si>
  <si>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</si>
  <si>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</si>
  <si>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</si>
  <si>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</si>
  <si>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</si>
  <si>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Субсидии бюджетам бюджетной системы Российской Федерации (межбюджетные субсидии)</t>
  </si>
  <si>
    <t>000 2 02 20000 00 0000 150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</si>
  <si>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</si>
  <si>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</si>
  <si>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</si>
  <si>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</si>
  <si>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на поддержку отрасли культуры</t>
  </si>
  <si>
    <t>000 2 02 25519 00 0000 150</t>
  </si>
  <si>
    <t>Субсидии бюджетам на реализацию программ формирования современной городской среды</t>
  </si>
  <si>
    <t>000 2 02 25555 00 0000 150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</si>
  <si>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</si>
  <si>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000 2 02 27576 00 0000 150</t>
  </si>
  <si>
    <t>Прочие субсидии</t>
  </si>
  <si>
    <t>000 2 02 29999 00 0000 150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</si>
  <si>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</si>
  <si>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</si>
  <si>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</si>
  <si>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</si>
  <si>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</si>
  <si>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</si>
  <si>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</si>
  <si>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</si>
  <si>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</si>
  <si>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</si>
  <si>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</si>
  <si>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</si>
  <si>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</si>
  <si>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</si>
  <si>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Единая субвенция местным бюджетам</t>
  </si>
  <si>
    <t>000 2 02 39998 00 0000 150</t>
  </si>
  <si>
    <t>Иные межбюджетные трансферты</t>
  </si>
  <si>
    <t>000 2 02 40000 00 0000 150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</si>
  <si>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</si>
  <si>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</si>
  <si>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Прочие межбюджетные трансферты, передаваемые бюджетам</t>
  </si>
  <si>
    <t>000 2 02 49999 00 0000 150</t>
  </si>
  <si>
    <t>ПРОЧИЕ БЕЗВОЗМЕЗДНЫЕ ПОСТУПЛЕНИЯ</t>
  </si>
  <si>
    <t>000 2 07 00000 00 0000 000</t>
  </si>
  <si>
    <t>Прочие безвозмездные поступления в бюджеты муниципальных округов</t>
  </si>
  <si>
    <t>000 2 07 04000 14 0000 150</t>
  </si>
  <si>
    <t>000 2 07 04050 14 0000 150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</si>
  <si>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</si>
  <si>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</si>
  <si>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</si>
  <si>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</si>
  <si>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</si>
  <si>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</si>
  <si>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НАЛОГОВЫЕ ДОХОДЫ</t>
  </si>
  <si>
    <t>Ед. изм.: тыс. руб.</t>
  </si>
  <si>
    <t>000 2 02 15001 14 0220 150</t>
  </si>
  <si>
    <t>Субсидии на реализацию мероприятий в рамках адресной инвестиционной программы</t>
  </si>
  <si>
    <t>000 2 02 20216 14 0220 150</t>
  </si>
  <si>
    <t>Субсидии на капитальный ремонт и ремонт автомобильных дорог общего пользования местного значения</t>
  </si>
  <si>
    <t>000 2 02 25304 14 0110 150</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</si>
  <si>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</si>
  <si>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000 2 02 25304 14 0220 150</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</si>
  <si>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</si>
  <si>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000 2 02 25519 14 0110 150</t>
  </si>
  <si>
    <t>Субсидии на поддержку отрасли культуры за счет средств федерального бюджета</t>
  </si>
  <si>
    <t>000 2 02 25519 14 0220 150</t>
  </si>
  <si>
    <t>Субсидии на поддержку отрасли культуры за счет средств областного бюджета</t>
  </si>
  <si>
    <t>000 2 02 25555 14 0110 150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</si>
  <si>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</si>
  <si>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</si>
  <si>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000 2 02 27576 14 0110 150</t>
  </si>
  <si>
    <t>000 2 02 27576 14 0220 150</t>
  </si>
  <si>
    <t>000 2 02 29999 14 0220 150</t>
  </si>
  <si>
    <t>Субсидии на оказание частичной финансовой поддержки окружных печатных средств массовой информации</t>
  </si>
  <si>
    <t>Субсидии на реализацию мероприятий по исполнению требований к антитеррористической защищенности объектов образования</t>
  </si>
  <si>
    <t>Субсидии на проведение ремонта дворовых территорий в муниципальных образованиях Нижегородской области</t>
  </si>
  <si>
    <t>Субсидии на капитальный ремонт образовательных организаций Нижегородской области</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</si>
  <si>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</si>
  <si>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Субсидии на обеспечение мероприятий по переселению граждан из аварийного жилищного фонда за счет средств областного бюджета</t>
  </si>
  <si>
    <t>Субсидии на реализацию мероприятий по благоустройству сельских территорий за счет средств областного бюджета</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</si>
  <si>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</si>
  <si>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000 2 02 30024 14 0110 150</t>
  </si>
  <si>
    <t>Субвенции на возмещение производителям зерновых культур части затрат на производство и реализацию зерновых культур за счет средств федерального бюджета</t>
  </si>
  <si>
    <t>Субвенции на возмещение части затрат на поддержку элитного семеноводства за счет средств федерального бюджета</t>
  </si>
  <si>
    <t>000 2 02 30024 14 0220 150</t>
  </si>
  <si>
    <t>Субвенции на осуществление полномочий по организационно- техническому и информационно- 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</si>
  <si>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Субвенции на исполнение полномочий в сфере общего образования</t>
  </si>
  <si>
    <t>Субвенции на возмещение части затрат на поддержку элитного семеноводства за счет средств областного бюджета</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</si>
  <si>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</si>
  <si>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Субвенции на осуществление полномочий по организации мероприятий при осуществлении деятельности по обращению с животными без владельцев</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</si>
  <si>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</si>
  <si>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Субвенции на возмещение части затрат на приобретение оборудования и техники за счет средств областного бюджета</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</si>
  <si>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за счет средств областного бюджета</t>
  </si>
  <si>
    <t>Субвенции на возмещение производителям зерновых культур части затрат на производство и реализацию зерновых культур за счет средств областного бюджета</t>
  </si>
  <si>
    <t>000 2 02 30029 14 0220 150</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</si>
  <si>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</si>
  <si>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000 2 02 35082 14 0220 150</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</si>
  <si>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</si>
  <si>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000 2 02 35118 14 0110 150</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</si>
  <si>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t>
  </si>
  <si>
    <t>000 2 02 35120 14 0110 150</t>
  </si>
  <si>
    <t>Субвенции на реализацию переданных исполнительно- распорядительным органам муниципальных образований Нижегородской области государственных полномочий по составлению ( изменению,дополнению) списков кандидатов в присяжные заседатели федеральных судов общей юрисдикции в Российской Федерации</t>
  </si>
  <si>
    <t>000 2 02 35303 14 0110 150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</si>
  <si>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</si>
  <si>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000 2 02 39998 14 0220 150</t>
  </si>
  <si>
    <t>Единая субвенция</t>
  </si>
  <si>
    <t>000 2 02 45179 14 0110 150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</si>
  <si>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</si>
  <si>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000 2 02 45179 14 0220 150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</si>
  <si>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</si>
  <si>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000 2 02 49999 14 0220 150</t>
  </si>
  <si>
    <t>Субвенции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за счет средств областного
бюджета</t>
  </si>
  <si>
    <t>000 1 01 02080 01 0000 110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</si>
  <si>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</si>
  <si>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000 1 16 07000 00 0000 140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</si>
  <si>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</si>
  <si>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Субсидии на реализацию мероприятий по обустройству и восстановлению памятных мест, посвященных Великой Отечественной войне 1941 - 1945 годов</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</si>
  <si>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</si>
  <si>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</si>
  <si>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</si>
  <si>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</si>
  <si>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</si>
  <si>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000 2 02 35014 00 0000 150</t>
  </si>
  <si>
    <t>Субвенции бюджетам муниципальных образований на стимулирование увеличения производства картофеля и овощей</t>
  </si>
  <si>
    <t>000 2 02 35014 14 0110 150</t>
  </si>
  <si>
    <t>000 2 02 35014 14 0220 150</t>
  </si>
  <si>
    <t>Субвенции на стимулирование увеличения производства картофеля и овощей за счет средств федерального бюджета</t>
  </si>
  <si>
    <t>Субвенции на стимулирование увеличения производства картофеля и овощей за счет средств областного бюджета</t>
  </si>
  <si>
    <t>Уточненный план на 2025г.</t>
  </si>
  <si>
    <t>%          исполне  ния</t>
  </si>
  <si>
    <t>Отклонения        (+, -)</t>
  </si>
  <si>
    <t xml:space="preserve"> НЕНАЛОГОВЫЕ ДОХОДЫ</t>
  </si>
  <si>
    <t>000 2 02 25372 00 0000 150</t>
  </si>
  <si>
    <t>Субсидии бюджетам на развитие транспортной инфраструктуры на сельских территориях</t>
  </si>
  <si>
    <t>000 2 02 25576 00 0000 150</t>
  </si>
  <si>
    <t>Субсидии бюджетам на обеспечение комплексного развития сельских территорий</t>
  </si>
  <si>
    <t>000 2 02 25750 00 0000 150</t>
  </si>
  <si>
    <t>Субсидии бюджетам на реализацию мероприятий по модернизации школьных систем образования</t>
  </si>
  <si>
    <t>000 2 02 25372 14 0110 150</t>
  </si>
  <si>
    <t>000 2 02 25372 14 0220 150</t>
  </si>
  <si>
    <t>Субсидии на строительство (реконструкцию), капитальный ремонт, ремонт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за счет средств федерального бюджета</t>
  </si>
  <si>
    <t>Субсидии на строительство (реконструкцию), капитальный ремонт, ремонт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за счет средств областного бюджета</t>
  </si>
  <si>
    <t>000 2 02 25555 14 0220 150</t>
  </si>
  <si>
    <t>000 2 02 25576 14 0110 150</t>
  </si>
  <si>
    <t>000 2 02 25576 14 0220 150</t>
  </si>
  <si>
    <t>Субсидии на реализацию проектов комплексного развития сельских территорий (сельских агломераций) за счет средств федерального бюджета</t>
  </si>
  <si>
    <t>Субсидии на реализацию мероприятий по благоустройству сельских территорий за счет средств федерального бюджета</t>
  </si>
  <si>
    <t>Субсидии на реализацию проектов комплексного развития сельских территорий (сельских агломераций) за счет средств областного бюджета</t>
  </si>
  <si>
    <t>000 2 02 25750 14 0110 150</t>
  </si>
  <si>
    <t>000 2 02 25750 14 0220 150</t>
  </si>
  <si>
    <t>Субсидии на реализацию мероприятий по модернизации школьных систем образования за счет средств федерального бюджета</t>
  </si>
  <si>
    <t>Субсидии на реализацию мероприятий по модернизации школьных систем образования за счет средств областного бюджета</t>
  </si>
  <si>
    <t>Субсидии на разработку проектной документации на ликвидацию (рекультивацию) свалок отходов</t>
  </si>
  <si>
    <t>Субвенции 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t>
  </si>
  <si>
    <t>Субсидии на реализацию проекта инициативного бюджетирования "Вам решать"</t>
  </si>
  <si>
    <t>Иные межбюджетные трансферты на реализацию социально-значимых мероприятий в рамках решения вопросов местного значения</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</si>
  <si>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</si>
  <si>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</si>
  <si>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000 2 18 04010 14 0000 150</t>
  </si>
  <si>
    <t>Доходы бюджетов муниципальных округов от возврата бюджетными учреждениями остатков субсидий прошлых лет</t>
  </si>
  <si>
    <t>000 1 12 01040 01 0000 120</t>
  </si>
  <si>
    <t>Плата за размещение отходов производства и потребления</t>
  </si>
  <si>
    <t>000 1 12 01041 01 0000 120</t>
  </si>
  <si>
    <t>Плата за размещение отходов производства</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</si>
  <si>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</si>
  <si>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</si>
  <si>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</si>
  <si>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</si>
  <si>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</si>
  <si>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</si>
  <si>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</si>
  <si>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</si>
  <si>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Межбюджетные трансферты областного бюджета из фонда поддержки территорий</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</si>
  <si>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</si>
  <si>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</si>
  <si>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</si>
  <si>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</si>
  <si>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</si>
  <si>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000 1 14 02040 14 0000 440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</si>
  <si>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</si>
  <si>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</si>
  <si>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</si>
  <si>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</si>
  <si>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</si>
  <si>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</si>
  <si>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</si>
  <si>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Межбюджетные трансферты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</si>
  <si>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</si>
  <si>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</si>
  <si>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000 1 05 02000 02 0000 110</t>
  </si>
  <si>
    <t>Единый налог на вмененный доход для отдельных видов деятельности</t>
  </si>
  <si>
    <t>000 1 05 02010 02 0000 110</t>
  </si>
  <si>
    <t>000 1 11 07000 00 0000 120</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</si>
  <si>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</si>
  <si>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</si>
  <si>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</si>
  <si>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000 1 11 07014 14 0000 120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</si>
  <si>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</si>
  <si>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</si>
  <si>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</si>
  <si>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000 2 02 25599 00 0000 150</t>
  </si>
  <si>
    <t>Субсидии бюджетам на подготовку проектов межевания земельных участков и на проведение кадастровых работ</t>
  </si>
  <si>
    <t>Субсидии на подготовку проектов межевания земельных участков и на проведение кадастровых работ за счет средств федерального бюджета</t>
  </si>
  <si>
    <t>Субсидии на подготовку проектов межевания земельных участков и на проведение кадастровых работ за счет средств областного бюджета</t>
  </si>
  <si>
    <t>000 2 02 25599 14 0110 150</t>
  </si>
  <si>
    <t>000 2 02 25599 14 0220 150</t>
  </si>
  <si>
    <t>000 1 17 01000 00 0000 180</t>
  </si>
  <si>
    <t>000 1 17 01040 14 0000 180</t>
  </si>
  <si>
    <t>Невыясненные поступления</t>
  </si>
  <si>
    <t>Невыясненные поступления, зачисляемые в бюджеты муниципальных округов</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</si>
  <si>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</si>
  <si>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</si>
  <si>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</si>
  <si>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</si>
  <si>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000 2 02 19999 00 0000 150</t>
  </si>
  <si>
    <t>Прочие дотации</t>
  </si>
  <si>
    <t>Дотации на поощрение за достижение наилучших значений показателей эффективности органов местного самоуправления муниципальных округов, городских округов Нижегородской области</t>
  </si>
  <si>
    <t>000 2 02 19999 14 0220 150</t>
  </si>
  <si>
    <t>Иные межбюджетные трансферты на поощрение региональной управленческой команды верхнего уровня в 2025 году</t>
  </si>
  <si>
    <t>000 2 02 49999 14 0110 150</t>
  </si>
  <si>
    <t>000 2 02 20299 00 0000 150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</si>
  <si>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</si>
  <si>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000 2 02 20299 14 0220 150</t>
  </si>
  <si>
    <t>Субсидии на обеспечение мероприятий по переселению граждан из аварийного жилищного фонда за счет средств публично - правовой компании "Фонд развития территорий"</t>
  </si>
  <si>
    <t>000 2 02 20302 00 0000 150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</si>
  <si>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</si>
  <si>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000 2 02 20302 14 0220 150</t>
  </si>
  <si>
    <t>Субсидии на софинансирование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Нижегородской области в период с 2024 по 2030 год из аварийного жилищного фонда, признанного таковым с 1 января 2017 г. до 1 января 2022 г."</t>
  </si>
  <si>
    <t>000 2 02 35134 00 0000 150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</si>
  <si>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</si>
  <si>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 годов"</t>
  </si>
  <si>
    <t>000 2 02 35134 14 0110 150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</si>
  <si>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</si>
  <si>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000 1 1601154 01 0000 140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</si>
  <si>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</si>
  <si>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</si>
  <si>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000 1 16 02000 02 0000 140</t>
  </si>
  <si>
    <t>000 1 16 02020 02 0000 140</t>
  </si>
  <si>
    <t>Иные межбюджетные трансферты на выплату заработной платы (с начислениями на нее) работникам муниципальных учреждений и органов местного самоуправления</t>
  </si>
  <si>
    <t>АНАЛИЗ ИСПОЛНЕНИЯ  БЮДЖЕТА ВОЗНЕСЕНСКОГО МУНИЦИПАЛЬНОГО ОКРУГА на 01.01.2026 Г.</t>
  </si>
  <si>
    <t>Исполнено на 01.01.2026</t>
  </si>
  <si>
    <t>Дотации на поощрение за достижение наилучших результатов в сфере повышения эффективности бюджетных расходов</t>
  </si>
  <si>
    <t>Иные межбюджетные трансферты на поощрение муниципальных управленческих команд в 2025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</si>
</sst>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 ###\ ###\ ##0.00"/>
    <numFmt numFmtId="165" formatCode="0.0"/>
    <numFmt numFmtId="166" formatCode="?"/>
    <numFmt numFmtId="167" formatCode="#,##0.0"/>
  </numFmts>
  <fonts count="8"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
      <sz val="8"/>
      <color rgb="FF000000"/>
      <name val="Arial"/>
      <family val="2"/>
      <charset val="204"/>
    </font>
    <font>
      <sz val="11"/>
      <color rgb="FF000000"/>
      <name val="Calibri"/>
      <family val="2"/>
      <charset val="204"/>
      <scheme val="minor"/>
    </font>
    <font>
      <sz val="11"/>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s>
  <cellStyleXfs count="3">
    <xf numFmtId="0" fontId="0" fillId="0" borderId="0"/>
    <xf numFmtId="49" fontId="5" fillId="0" borderId="1">
      <alignment horizontal="center"/>
    </xf>
    <xf numFmtId="0" fontId="5" fillId="0" borderId="18">
      <alignment horizontal="left" wrapText="1" indent="2"/>
    </xf>
  </cellStyleXfs>
  <cellXfs count="77">
    <xf numFmtId="0" fontId="0" fillId="0" borderId="0" xfId="0"/>
    <xf numFmtId="0" fontId="2" fillId="0" borderId="1" xfId="0" applyFont="1" applyBorder="1" applyAlignment="1">
      <alignment horizontal="center" wrapText="1"/>
    </xf>
    <xf numFmtId="0" fontId="0" fillId="0" borderId="1" xfId="0" applyFont="1" applyBorder="1"/>
    <xf numFmtId="0" fontId="2" fillId="0" borderId="1" xfId="0" applyFont="1" applyBorder="1" applyAlignment="1">
      <alignment horizontal="center" vertical="top" wrapText="1"/>
    </xf>
    <xf numFmtId="0" fontId="0" fillId="0" borderId="2" xfId="0" applyFont="1" applyBorder="1"/>
    <xf numFmtId="165" fontId="2" fillId="0" borderId="1" xfId="0" applyNumberFormat="1" applyFont="1" applyBorder="1" applyAlignment="1">
      <alignment horizontal="center" vertical="top" wrapText="1"/>
    </xf>
    <xf numFmtId="49" fontId="3" fillId="0" borderId="4" xfId="0" applyNumberFormat="1" applyFont="1" applyBorder="1" applyAlignment="1" applyProtection="1">
      <alignment horizontal="left" vertical="center" wrapText="1"/>
    </xf>
    <xf numFmtId="0" fontId="2" fillId="0" borderId="1" xfId="0" applyFont="1" applyBorder="1"/>
    <xf numFmtId="165" fontId="3" fillId="0" borderId="1" xfId="0" applyNumberFormat="1" applyFont="1" applyBorder="1"/>
    <xf numFmtId="49" fontId="3" fillId="0" borderId="3" xfId="0" applyNumberFormat="1" applyFont="1" applyBorder="1" applyAlignment="1" applyProtection="1">
      <alignment horizontal="left" vertical="center" wrapText="1"/>
    </xf>
    <xf numFmtId="0" fontId="2" fillId="0" borderId="0" xfId="0" applyFont="1"/>
    <xf numFmtId="165" fontId="1" fillId="0" borderId="0" xfId="0" applyNumberFormat="1" applyFont="1"/>
    <xf numFmtId="165" fontId="2" fillId="0" borderId="1" xfId="0" applyNumberFormat="1" applyFont="1" applyBorder="1"/>
    <xf numFmtId="165" fontId="1" fillId="0" borderId="1" xfId="0" applyNumberFormat="1" applyFont="1" applyBorder="1"/>
    <xf numFmtId="0" fontId="0" fillId="0" borderId="6" xfId="0" applyFont="1" applyBorder="1"/>
    <xf numFmtId="0" fontId="0" fillId="0" borderId="3" xfId="0" applyFont="1" applyBorder="1"/>
    <xf numFmtId="166" fontId="3" fillId="0" borderId="4" xfId="0" applyNumberFormat="1" applyFont="1" applyBorder="1" applyAlignment="1" applyProtection="1">
      <alignment horizontal="left" vertical="center" wrapText="1"/>
    </xf>
    <xf numFmtId="166" fontId="3" fillId="0" borderId="3" xfId="0" applyNumberFormat="1" applyFont="1" applyBorder="1" applyAlignment="1" applyProtection="1">
      <alignment horizontal="left" vertical="center" wrapText="1"/>
    </xf>
    <xf numFmtId="165" fontId="0" fillId="0" borderId="0" xfId="0" applyNumberFormat="1"/>
    <xf numFmtId="165" fontId="3" fillId="0" borderId="5" xfId="0" applyNumberFormat="1" applyFont="1" applyBorder="1"/>
    <xf numFmtId="165" fontId="4" fillId="0" borderId="1" xfId="0" applyNumberFormat="1" applyFont="1" applyBorder="1"/>
    <xf numFmtId="165" fontId="3" fillId="0" borderId="6" xfId="0" applyNumberFormat="1" applyFont="1" applyBorder="1"/>
    <xf numFmtId="165" fontId="3" fillId="0" borderId="3" xfId="0" applyNumberFormat="1" applyFont="1" applyBorder="1"/>
    <xf numFmtId="0" fontId="4" fillId="0" borderId="1" xfId="0" applyFont="1" applyBorder="1"/>
    <xf numFmtId="164" fontId="4" fillId="0" borderId="1" xfId="0" applyNumberFormat="1" applyFont="1" applyBorder="1"/>
    <xf numFmtId="0" fontId="3" fillId="0" borderId="1" xfId="0" applyFont="1" applyBorder="1"/>
    <xf numFmtId="164" fontId="3" fillId="0" borderId="1" xfId="0" applyNumberFormat="1" applyFont="1" applyBorder="1"/>
    <xf numFmtId="0" fontId="3" fillId="0" borderId="1" xfId="0" applyFont="1" applyBorder="1" applyAlignment="1">
      <alignment wrapText="1"/>
    </xf>
    <xf numFmtId="0" fontId="4" fillId="0" borderId="1" xfId="0" applyFont="1" applyBorder="1" applyAlignment="1">
      <alignment wrapText="1"/>
    </xf>
    <xf numFmtId="0" fontId="3" fillId="0" borderId="6" xfId="0" applyFont="1" applyBorder="1" applyAlignment="1">
      <alignment wrapText="1"/>
    </xf>
    <xf numFmtId="164" fontId="3" fillId="0" borderId="5" xfId="0" applyNumberFormat="1" applyFont="1" applyBorder="1"/>
    <xf numFmtId="0" fontId="3" fillId="0" borderId="8" xfId="0" applyFont="1" applyBorder="1" applyAlignment="1">
      <alignment wrapText="1"/>
    </xf>
    <xf numFmtId="0" fontId="3" fillId="0" borderId="8" xfId="0" applyFont="1" applyBorder="1"/>
    <xf numFmtId="164" fontId="3" fillId="0" borderId="9" xfId="0" applyNumberFormat="1" applyFont="1" applyBorder="1"/>
    <xf numFmtId="0" fontId="3" fillId="0" borderId="3" xfId="0" applyFont="1" applyBorder="1"/>
    <xf numFmtId="0" fontId="3" fillId="0" borderId="7" xfId="0" applyFont="1" applyBorder="1" applyAlignment="1">
      <alignment wrapText="1"/>
    </xf>
    <xf numFmtId="0" fontId="3" fillId="0" borderId="3" xfId="0" applyFont="1" applyBorder="1" applyAlignment="1">
      <alignment wrapText="1"/>
    </xf>
    <xf numFmtId="0" fontId="4" fillId="0" borderId="7" xfId="0" applyFont="1" applyBorder="1"/>
    <xf numFmtId="164" fontId="3" fillId="0" borderId="6" xfId="0" applyNumberFormat="1" applyFont="1" applyBorder="1"/>
    <xf numFmtId="164" fontId="3" fillId="0" borderId="3" xfId="0" applyNumberFormat="1" applyFont="1" applyBorder="1"/>
    <xf numFmtId="165" fontId="3" fillId="0" borderId="11" xfId="0" applyNumberFormat="1" applyFont="1" applyBorder="1"/>
    <xf numFmtId="0" fontId="0" fillId="0" borderId="6" xfId="0" applyFont="1" applyBorder="1" applyAlignment="1">
      <alignment wrapText="1"/>
    </xf>
    <xf numFmtId="164" fontId="3" fillId="0" borderId="14" xfId="0" applyNumberFormat="1" applyFont="1" applyBorder="1"/>
    <xf numFmtId="0" fontId="0" fillId="0" borderId="15" xfId="0" applyFont="1" applyBorder="1"/>
    <xf numFmtId="49" fontId="3" fillId="0" borderId="16" xfId="0" applyNumberFormat="1" applyFont="1" applyBorder="1" applyAlignment="1" applyProtection="1">
      <alignment horizontal="left" vertical="center" wrapText="1"/>
    </xf>
    <xf numFmtId="0" fontId="0" fillId="0" borderId="1" xfId="0" applyFont="1" applyBorder="1" applyAlignment="1"/>
    <xf numFmtId="165" fontId="3" fillId="0" borderId="13" xfId="0" applyNumberFormat="1" applyFont="1" applyBorder="1"/>
    <xf numFmtId="0" fontId="0" fillId="0" borderId="1" xfId="0" applyFont="1" applyBorder="1" applyAlignment="1">
      <alignment wrapText="1"/>
    </xf>
    <xf numFmtId="165" fontId="2" fillId="0" borderId="1" xfId="0" applyNumberFormat="1" applyFont="1" applyBorder="1" applyAlignment="1">
      <alignment horizontal="center" wrapText="1"/>
    </xf>
    <xf numFmtId="0" fontId="6" fillId="0" borderId="18" xfId="2" applyNumberFormat="1" applyFont="1" applyAlignment="1" applyProtection="1">
      <alignment wrapText="1"/>
    </xf>
    <xf numFmtId="49" fontId="6" fillId="0" borderId="1" xfId="1" applyNumberFormat="1" applyFont="1" applyAlignment="1" applyProtection="1"/>
    <xf numFmtId="0" fontId="6" fillId="0" borderId="18" xfId="2" applyNumberFormat="1" applyFont="1" applyAlignment="1" applyProtection="1">
      <alignment horizontal="left" wrapText="1"/>
    </xf>
    <xf numFmtId="165" fontId="7" fillId="2" borderId="3" xfId="0" applyNumberFormat="1" applyFont="1" applyFill="1" applyBorder="1"/>
    <xf numFmtId="0" fontId="2" fillId="0" borderId="0" xfId="0" applyFont="1" applyAlignment="1">
      <alignment horizontal="center"/>
    </xf>
    <xf numFmtId="0" fontId="0" fillId="0" borderId="0" xfId="0" applyAlignment="1">
      <alignment horizontal="center"/>
    </xf>
    <xf numFmtId="0" fontId="3" fillId="0" borderId="0" xfId="0" applyFont="1" applyAlignment="1"/>
    <xf numFmtId="165" fontId="4" fillId="2" borderId="1" xfId="0" applyNumberFormat="1" applyFont="1" applyFill="1" applyBorder="1"/>
    <xf numFmtId="165" fontId="3" fillId="2" borderId="1" xfId="0" applyNumberFormat="1" applyFont="1" applyFill="1" applyBorder="1"/>
    <xf numFmtId="0" fontId="2" fillId="0" borderId="7" xfId="0" applyFont="1" applyBorder="1"/>
    <xf numFmtId="0" fontId="4" fillId="0" borderId="7" xfId="0" applyFont="1" applyBorder="1" applyAlignment="1">
      <alignment wrapText="1"/>
    </xf>
    <xf numFmtId="167" fontId="3" fillId="0" borderId="3" xfId="0" applyNumberFormat="1" applyFont="1" applyBorder="1" applyAlignment="1" applyProtection="1">
      <alignment horizontal="right" vertical="center" wrapText="1"/>
    </xf>
    <xf numFmtId="164" fontId="3" fillId="0" borderId="19" xfId="0" applyNumberFormat="1" applyFont="1" applyBorder="1"/>
    <xf numFmtId="164" fontId="3" fillId="0" borderId="17" xfId="0" applyNumberFormat="1" applyFont="1" applyBorder="1"/>
    <xf numFmtId="165" fontId="3" fillId="2" borderId="7" xfId="0" applyNumberFormat="1" applyFont="1" applyFill="1" applyBorder="1"/>
    <xf numFmtId="165" fontId="3" fillId="2" borderId="8" xfId="0" applyNumberFormat="1" applyFont="1" applyFill="1" applyBorder="1"/>
    <xf numFmtId="165" fontId="3" fillId="2" borderId="2" xfId="0" applyNumberFormat="1" applyFont="1" applyFill="1" applyBorder="1"/>
    <xf numFmtId="165" fontId="3" fillId="2" borderId="6" xfId="0" applyNumberFormat="1" applyFont="1" applyFill="1" applyBorder="1"/>
    <xf numFmtId="165" fontId="3" fillId="2" borderId="3" xfId="0" applyNumberFormat="1" applyFont="1" applyFill="1" applyBorder="1"/>
    <xf numFmtId="165" fontId="3" fillId="2" borderId="9" xfId="0" applyNumberFormat="1" applyFont="1" applyFill="1" applyBorder="1"/>
    <xf numFmtId="165" fontId="3" fillId="0" borderId="3" xfId="0" applyNumberFormat="1" applyFont="1" applyBorder="1" applyAlignment="1" applyProtection="1">
      <alignment horizontal="right" vertical="center" wrapText="1"/>
    </xf>
    <xf numFmtId="165" fontId="3" fillId="2" borderId="3" xfId="0" applyNumberFormat="1" applyFont="1" applyFill="1" applyBorder="1" applyAlignment="1" applyProtection="1">
      <alignment horizontal="right" vertical="center" wrapText="1"/>
    </xf>
    <xf numFmtId="165" fontId="3" fillId="2" borderId="10" xfId="0" applyNumberFormat="1" applyFont="1" applyFill="1" applyBorder="1" applyAlignment="1" applyProtection="1">
      <alignment horizontal="right" vertical="center" wrapText="1"/>
    </xf>
    <xf numFmtId="165" fontId="3" fillId="2" borderId="10" xfId="0" applyNumberFormat="1" applyFont="1" applyFill="1" applyBorder="1"/>
    <xf numFmtId="165" fontId="3" fillId="0" borderId="10" xfId="0" applyNumberFormat="1" applyFont="1" applyBorder="1" applyAlignment="1" applyProtection="1">
      <alignment horizontal="right" vertical="center" wrapText="1"/>
    </xf>
    <xf numFmtId="165" fontId="3" fillId="2" borderId="12" xfId="0" applyNumberFormat="1" applyFont="1" applyFill="1" applyBorder="1"/>
    <xf numFmtId="0" fontId="0" fillId="0" borderId="20" xfId="0" applyFont="1" applyBorder="1"/>
    <xf numFmtId="0" fontId="3" fillId="0" borderId="10" xfId="0" applyFont="1" applyBorder="1" applyAlignment="1">
      <alignment wrapText="1"/>
    </xf>
  </cellXfs>
  <cellStyles count="3">
    <cellStyle name="xl31" xfId="2"/>
    <cellStyle name="xl43"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4"/>
  <sheetViews>
    <sheetView tabSelected="1" workbookViewId="0">
      <selection activeCell="I15" sqref="I15"/>
    </sheetView>
  </sheetViews>
  <sheetFormatPr defaultRowHeight="14.25" customHeight="1" x14ac:dyDescent="0.25"/>
  <cols>
    <col min="1" max="1" width="24.28515625" customWidth="1"/>
    <col min="2" max="2" width="38" customWidth="1"/>
    <col min="3" max="3" width="15.42578125" hidden="1" customWidth="1"/>
    <col min="4" max="4" width="13.85546875" style="11" customWidth="1"/>
    <col min="5" max="5" width="13.42578125" style="18" hidden="1" customWidth="1"/>
    <col min="6" max="6" width="11.5703125" style="11" customWidth="1"/>
    <col min="7" max="7" width="10.140625" style="11" customWidth="1"/>
    <col min="8" max="8" width="11.85546875" style="11" customWidth="1"/>
  </cols>
  <sheetData>
    <row r="1" spans="1:8" ht="14.25" customHeight="1" x14ac:dyDescent="0.25">
      <c r="A1" s="53" t="s">
        <v>407</v>
      </c>
      <c r="B1" s="54"/>
      <c r="C1" s="54"/>
      <c r="D1" s="54"/>
      <c r="E1" s="54"/>
      <c r="F1" s="54"/>
      <c r="G1" s="54"/>
      <c r="H1" s="54"/>
    </row>
    <row r="2" spans="1:8" ht="14.25" customHeight="1" x14ac:dyDescent="0.25">
      <c r="A2" t="s">
        <v>222</v>
      </c>
      <c r="B2" s="10"/>
    </row>
    <row r="3" spans="1:8" ht="47.25" customHeight="1" x14ac:dyDescent="0.25">
      <c r="A3" s="3" t="s">
        <v>1</v>
      </c>
      <c r="B3" s="3" t="s">
        <v>0</v>
      </c>
      <c r="C3" s="1" t="s">
        <v>2</v>
      </c>
      <c r="D3" s="5" t="s">
        <v>296</v>
      </c>
      <c r="E3" s="48" t="s">
        <v>3</v>
      </c>
      <c r="F3" s="5" t="s">
        <v>408</v>
      </c>
      <c r="G3" s="5" t="s">
        <v>297</v>
      </c>
      <c r="H3" s="5" t="s">
        <v>298</v>
      </c>
    </row>
    <row r="4" spans="1:8" ht="14.25" customHeight="1" x14ac:dyDescent="0.25">
      <c r="A4" s="7" t="s">
        <v>5</v>
      </c>
      <c r="B4" s="23" t="s">
        <v>4</v>
      </c>
      <c r="C4" s="24">
        <v>1447896223.04</v>
      </c>
      <c r="D4" s="56">
        <v>1483781</v>
      </c>
      <c r="E4" s="56">
        <v>55094178.710000001</v>
      </c>
      <c r="F4" s="56">
        <v>1416832.6</v>
      </c>
      <c r="G4" s="20">
        <f>SUM(F4/D4*100)</f>
        <v>95.487986434655795</v>
      </c>
      <c r="H4" s="12">
        <f>SUM(F4-D4)</f>
        <v>-66948.399999999907</v>
      </c>
    </row>
    <row r="5" spans="1:8" ht="14.25" customHeight="1" x14ac:dyDescent="0.25">
      <c r="A5" s="7" t="s">
        <v>7</v>
      </c>
      <c r="B5" s="23" t="s">
        <v>6</v>
      </c>
      <c r="C5" s="24">
        <v>256324805.18000001</v>
      </c>
      <c r="D5" s="56">
        <f t="shared" ref="D5:D73" si="0">SUM(C5/1000)</f>
        <v>256324.80518</v>
      </c>
      <c r="E5" s="56">
        <v>10263661.08</v>
      </c>
      <c r="F5" s="56">
        <v>270276</v>
      </c>
      <c r="G5" s="20">
        <f t="shared" ref="G5:G73" si="1">SUM(F5/D5*100)</f>
        <v>105.44277983950987</v>
      </c>
      <c r="H5" s="12">
        <f t="shared" ref="H5:H73" si="2">SUM(F5-D5)</f>
        <v>13951.194820000004</v>
      </c>
    </row>
    <row r="6" spans="1:8" ht="14.25" customHeight="1" x14ac:dyDescent="0.25">
      <c r="A6" s="7"/>
      <c r="B6" s="23" t="s">
        <v>221</v>
      </c>
      <c r="C6" s="24">
        <f>SUM(C7+C15+C25+C37+C45)</f>
        <v>243777000</v>
      </c>
      <c r="D6" s="56">
        <f t="shared" si="0"/>
        <v>243777</v>
      </c>
      <c r="E6" s="56">
        <f t="shared" ref="E6" si="3">SUM(E7+E15+E25+E37+E45)</f>
        <v>9366054.6899999976</v>
      </c>
      <c r="F6" s="56">
        <v>246999</v>
      </c>
      <c r="G6" s="20">
        <f t="shared" si="1"/>
        <v>101.32169975018152</v>
      </c>
      <c r="H6" s="12">
        <f t="shared" si="2"/>
        <v>3222</v>
      </c>
    </row>
    <row r="7" spans="1:8" ht="14.25" customHeight="1" x14ac:dyDescent="0.25">
      <c r="A7" s="7" t="s">
        <v>9</v>
      </c>
      <c r="B7" s="23" t="s">
        <v>8</v>
      </c>
      <c r="C7" s="24">
        <v>172098200</v>
      </c>
      <c r="D7" s="56">
        <f t="shared" si="0"/>
        <v>172098.2</v>
      </c>
      <c r="E7" s="56">
        <v>5852359.6200000001</v>
      </c>
      <c r="F7" s="56">
        <v>177442.2</v>
      </c>
      <c r="G7" s="20">
        <f t="shared" si="1"/>
        <v>103.10520388940733</v>
      </c>
      <c r="H7" s="12">
        <f t="shared" si="2"/>
        <v>5344</v>
      </c>
    </row>
    <row r="8" spans="1:8" ht="14.25" customHeight="1" x14ac:dyDescent="0.25">
      <c r="A8" s="2" t="s">
        <v>11</v>
      </c>
      <c r="B8" s="25" t="s">
        <v>10</v>
      </c>
      <c r="C8" s="26">
        <v>172098200</v>
      </c>
      <c r="D8" s="57">
        <f t="shared" si="0"/>
        <v>172098.2</v>
      </c>
      <c r="E8" s="57">
        <v>5852359.6200000001</v>
      </c>
      <c r="F8" s="57">
        <v>177442.2</v>
      </c>
      <c r="G8" s="8">
        <f t="shared" si="1"/>
        <v>103.10520388940733</v>
      </c>
      <c r="H8" s="13">
        <f t="shared" si="2"/>
        <v>5344</v>
      </c>
    </row>
    <row r="9" spans="1:8" ht="14.25" customHeight="1" x14ac:dyDescent="0.25">
      <c r="A9" s="2" t="s">
        <v>13</v>
      </c>
      <c r="B9" s="27" t="s">
        <v>12</v>
      </c>
      <c r="C9" s="26">
        <v>171063700</v>
      </c>
      <c r="D9" s="57">
        <f t="shared" si="0"/>
        <v>171063.7</v>
      </c>
      <c r="E9" s="57">
        <v>5780050.9299999997</v>
      </c>
      <c r="F9" s="57">
        <v>172186.9</v>
      </c>
      <c r="G9" s="8">
        <f t="shared" si="1"/>
        <v>100.65659751309015</v>
      </c>
      <c r="H9" s="13">
        <f t="shared" si="2"/>
        <v>1123.1999999999825</v>
      </c>
    </row>
    <row r="10" spans="1:8" ht="14.25" customHeight="1" x14ac:dyDescent="0.25">
      <c r="A10" s="2" t="s">
        <v>342</v>
      </c>
      <c r="B10" s="27" t="s">
        <v>343</v>
      </c>
      <c r="C10" s="26"/>
      <c r="D10" s="57">
        <v>0</v>
      </c>
      <c r="E10" s="57"/>
      <c r="F10" s="57">
        <v>1536.8</v>
      </c>
      <c r="G10" s="8" t="e">
        <f t="shared" ref="G10" si="4">SUM(F10/D10*100)</f>
        <v>#DIV/0!</v>
      </c>
      <c r="H10" s="13">
        <f t="shared" ref="H10" si="5">SUM(F10-D10)</f>
        <v>1536.8</v>
      </c>
    </row>
    <row r="11" spans="1:8" ht="14.25" customHeight="1" x14ac:dyDescent="0.25">
      <c r="A11" s="2" t="s">
        <v>15</v>
      </c>
      <c r="B11" s="27" t="s">
        <v>14</v>
      </c>
      <c r="C11" s="25"/>
      <c r="D11" s="57">
        <f t="shared" si="0"/>
        <v>0</v>
      </c>
      <c r="E11" s="57">
        <v>35204.69</v>
      </c>
      <c r="F11" s="57">
        <v>2232.8000000000002</v>
      </c>
      <c r="G11" s="8" t="e">
        <f t="shared" si="1"/>
        <v>#DIV/0!</v>
      </c>
      <c r="H11" s="13">
        <f t="shared" si="2"/>
        <v>2232.8000000000002</v>
      </c>
    </row>
    <row r="12" spans="1:8" ht="14.25" customHeight="1" x14ac:dyDescent="0.25">
      <c r="A12" s="2" t="s">
        <v>17</v>
      </c>
      <c r="B12" s="27" t="s">
        <v>16</v>
      </c>
      <c r="C12" s="26">
        <v>1028700</v>
      </c>
      <c r="D12" s="57">
        <f t="shared" si="0"/>
        <v>1028.7</v>
      </c>
      <c r="E12" s="57">
        <v>37104</v>
      </c>
      <c r="F12" s="57">
        <v>1258.4000000000001</v>
      </c>
      <c r="G12" s="8">
        <f t="shared" si="1"/>
        <v>122.32915330028192</v>
      </c>
      <c r="H12" s="13">
        <f t="shared" si="2"/>
        <v>229.70000000000005</v>
      </c>
    </row>
    <row r="13" spans="1:8" ht="14.25" customHeight="1" x14ac:dyDescent="0.25">
      <c r="A13" s="2" t="s">
        <v>280</v>
      </c>
      <c r="B13" s="27" t="s">
        <v>281</v>
      </c>
      <c r="C13" s="26">
        <v>5800</v>
      </c>
      <c r="D13" s="57">
        <f t="shared" si="0"/>
        <v>5.8</v>
      </c>
      <c r="E13" s="57"/>
      <c r="F13" s="57">
        <v>38.799999999999997</v>
      </c>
      <c r="G13" s="8">
        <f t="shared" si="1"/>
        <v>668.9655172413793</v>
      </c>
      <c r="H13" s="13">
        <f t="shared" si="2"/>
        <v>33</v>
      </c>
    </row>
    <row r="14" spans="1:8" ht="14.25" customHeight="1" x14ac:dyDescent="0.25">
      <c r="A14" s="2" t="s">
        <v>355</v>
      </c>
      <c r="B14" s="27" t="s">
        <v>356</v>
      </c>
      <c r="C14" s="26"/>
      <c r="D14" s="57">
        <v>0</v>
      </c>
      <c r="E14" s="57"/>
      <c r="F14" s="57">
        <v>188.5</v>
      </c>
      <c r="G14" s="8" t="e">
        <f t="shared" ref="G14" si="6">SUM(F14/D14*100)</f>
        <v>#DIV/0!</v>
      </c>
      <c r="H14" s="13">
        <f t="shared" ref="H14" si="7">SUM(F14-D14)</f>
        <v>188.5</v>
      </c>
    </row>
    <row r="15" spans="1:8" ht="14.25" customHeight="1" x14ac:dyDescent="0.25">
      <c r="A15" s="7" t="s">
        <v>19</v>
      </c>
      <c r="B15" s="28" t="s">
        <v>18</v>
      </c>
      <c r="C15" s="24">
        <v>17539300</v>
      </c>
      <c r="D15" s="56">
        <f t="shared" si="0"/>
        <v>17539.3</v>
      </c>
      <c r="E15" s="56">
        <v>1484597.84</v>
      </c>
      <c r="F15" s="56">
        <v>17315.7</v>
      </c>
      <c r="G15" s="20">
        <f t="shared" si="1"/>
        <v>98.725148666138338</v>
      </c>
      <c r="H15" s="12">
        <f t="shared" si="2"/>
        <v>-223.59999999999854</v>
      </c>
    </row>
    <row r="16" spans="1:8" ht="14.25" customHeight="1" x14ac:dyDescent="0.25">
      <c r="A16" s="2" t="s">
        <v>21</v>
      </c>
      <c r="B16" s="27" t="s">
        <v>20</v>
      </c>
      <c r="C16" s="26">
        <v>17539300</v>
      </c>
      <c r="D16" s="57">
        <f t="shared" si="0"/>
        <v>17539.3</v>
      </c>
      <c r="E16" s="57">
        <v>1484597.84</v>
      </c>
      <c r="F16" s="57">
        <v>17315.7</v>
      </c>
      <c r="G16" s="8">
        <f t="shared" si="1"/>
        <v>98.725148666138338</v>
      </c>
      <c r="H16" s="13">
        <f t="shared" si="2"/>
        <v>-223.59999999999854</v>
      </c>
    </row>
    <row r="17" spans="1:8" ht="14.25" customHeight="1" x14ac:dyDescent="0.25">
      <c r="A17" s="2" t="s">
        <v>23</v>
      </c>
      <c r="B17" s="27" t="s">
        <v>22</v>
      </c>
      <c r="C17" s="26">
        <v>9173000</v>
      </c>
      <c r="D17" s="57">
        <f t="shared" si="0"/>
        <v>9173</v>
      </c>
      <c r="E17" s="57">
        <v>714108.99</v>
      </c>
      <c r="F17" s="57">
        <v>8783.9</v>
      </c>
      <c r="G17" s="8">
        <f t="shared" si="1"/>
        <v>95.758203423089498</v>
      </c>
      <c r="H17" s="13">
        <f t="shared" si="2"/>
        <v>-389.10000000000036</v>
      </c>
    </row>
    <row r="18" spans="1:8" ht="14.25" customHeight="1" x14ac:dyDescent="0.25">
      <c r="A18" s="2" t="s">
        <v>25</v>
      </c>
      <c r="B18" s="27" t="s">
        <v>24</v>
      </c>
      <c r="C18" s="26">
        <v>9173000</v>
      </c>
      <c r="D18" s="57">
        <f t="shared" si="0"/>
        <v>9173</v>
      </c>
      <c r="E18" s="57">
        <v>714108.99</v>
      </c>
      <c r="F18" s="57">
        <v>8783.9</v>
      </c>
      <c r="G18" s="8">
        <f t="shared" si="1"/>
        <v>95.758203423089498</v>
      </c>
      <c r="H18" s="13">
        <f t="shared" si="2"/>
        <v>-389.10000000000036</v>
      </c>
    </row>
    <row r="19" spans="1:8" ht="14.25" customHeight="1" x14ac:dyDescent="0.25">
      <c r="A19" s="2" t="s">
        <v>27</v>
      </c>
      <c r="B19" s="27" t="s">
        <v>26</v>
      </c>
      <c r="C19" s="26">
        <v>42100</v>
      </c>
      <c r="D19" s="57">
        <f t="shared" si="0"/>
        <v>42.1</v>
      </c>
      <c r="E19" s="57">
        <v>3618.16</v>
      </c>
      <c r="F19" s="57">
        <v>51.4</v>
      </c>
      <c r="G19" s="8">
        <f t="shared" si="1"/>
        <v>122.09026128266032</v>
      </c>
      <c r="H19" s="13">
        <f t="shared" si="2"/>
        <v>9.2999999999999972</v>
      </c>
    </row>
    <row r="20" spans="1:8" ht="14.25" customHeight="1" x14ac:dyDescent="0.25">
      <c r="A20" s="2" t="s">
        <v>29</v>
      </c>
      <c r="B20" s="27" t="s">
        <v>28</v>
      </c>
      <c r="C20" s="26">
        <v>42100</v>
      </c>
      <c r="D20" s="57">
        <f t="shared" si="0"/>
        <v>42.1</v>
      </c>
      <c r="E20" s="57">
        <v>3618.16</v>
      </c>
      <c r="F20" s="57">
        <v>51.4</v>
      </c>
      <c r="G20" s="8">
        <f t="shared" si="1"/>
        <v>122.09026128266032</v>
      </c>
      <c r="H20" s="13">
        <f t="shared" si="2"/>
        <v>9.2999999999999972</v>
      </c>
    </row>
    <row r="21" spans="1:8" ht="14.25" customHeight="1" x14ac:dyDescent="0.25">
      <c r="A21" s="2" t="s">
        <v>31</v>
      </c>
      <c r="B21" s="27" t="s">
        <v>30</v>
      </c>
      <c r="C21" s="26">
        <v>9264300</v>
      </c>
      <c r="D21" s="57">
        <f t="shared" si="0"/>
        <v>9264.2999999999993</v>
      </c>
      <c r="E21" s="57">
        <v>826749.21</v>
      </c>
      <c r="F21" s="57">
        <v>9358.7000000000007</v>
      </c>
      <c r="G21" s="8">
        <f t="shared" si="1"/>
        <v>101.01896527530414</v>
      </c>
      <c r="H21" s="13">
        <f t="shared" si="2"/>
        <v>94.400000000001455</v>
      </c>
    </row>
    <row r="22" spans="1:8" ht="14.25" customHeight="1" x14ac:dyDescent="0.25">
      <c r="A22" s="2" t="s">
        <v>33</v>
      </c>
      <c r="B22" s="27" t="s">
        <v>32</v>
      </c>
      <c r="C22" s="26">
        <v>9264300</v>
      </c>
      <c r="D22" s="57">
        <f t="shared" si="0"/>
        <v>9264.2999999999993</v>
      </c>
      <c r="E22" s="57">
        <v>826749.21</v>
      </c>
      <c r="F22" s="57">
        <v>9358.7000000000007</v>
      </c>
      <c r="G22" s="8">
        <f t="shared" si="1"/>
        <v>101.01896527530414</v>
      </c>
      <c r="H22" s="13">
        <f t="shared" si="2"/>
        <v>94.400000000001455</v>
      </c>
    </row>
    <row r="23" spans="1:8" ht="14.25" customHeight="1" x14ac:dyDescent="0.25">
      <c r="A23" s="2" t="s">
        <v>35</v>
      </c>
      <c r="B23" s="27" t="s">
        <v>34</v>
      </c>
      <c r="C23" s="26">
        <v>-940100</v>
      </c>
      <c r="D23" s="57">
        <f t="shared" si="0"/>
        <v>-940.1</v>
      </c>
      <c r="E23" s="57">
        <v>-59878.52</v>
      </c>
      <c r="F23" s="57">
        <v>-878.3</v>
      </c>
      <c r="G23" s="8">
        <f t="shared" si="1"/>
        <v>93.426231251994466</v>
      </c>
      <c r="H23" s="13">
        <f t="shared" si="2"/>
        <v>61.800000000000068</v>
      </c>
    </row>
    <row r="24" spans="1:8" ht="14.25" customHeight="1" x14ac:dyDescent="0.25">
      <c r="A24" s="2" t="s">
        <v>37</v>
      </c>
      <c r="B24" s="27" t="s">
        <v>36</v>
      </c>
      <c r="C24" s="26">
        <v>-940100</v>
      </c>
      <c r="D24" s="57">
        <f t="shared" si="0"/>
        <v>-940.1</v>
      </c>
      <c r="E24" s="57">
        <v>-59878.52</v>
      </c>
      <c r="F24" s="57">
        <v>-878.3</v>
      </c>
      <c r="G24" s="8">
        <f t="shared" si="1"/>
        <v>93.426231251994466</v>
      </c>
      <c r="H24" s="13">
        <f t="shared" si="2"/>
        <v>61.800000000000068</v>
      </c>
    </row>
    <row r="25" spans="1:8" ht="14.25" customHeight="1" x14ac:dyDescent="0.25">
      <c r="A25" s="7" t="s">
        <v>39</v>
      </c>
      <c r="B25" s="23" t="s">
        <v>38</v>
      </c>
      <c r="C25" s="24">
        <v>25315700</v>
      </c>
      <c r="D25" s="56">
        <f t="shared" si="0"/>
        <v>25315.7</v>
      </c>
      <c r="E25" s="56">
        <v>1411196.74</v>
      </c>
      <c r="F25" s="56">
        <v>24901.1</v>
      </c>
      <c r="G25" s="20">
        <f t="shared" si="1"/>
        <v>98.362281114091246</v>
      </c>
      <c r="H25" s="12">
        <f t="shared" si="2"/>
        <v>-414.60000000000218</v>
      </c>
    </row>
    <row r="26" spans="1:8" ht="14.25" customHeight="1" x14ac:dyDescent="0.25">
      <c r="A26" s="2" t="s">
        <v>41</v>
      </c>
      <c r="B26" s="27" t="s">
        <v>40</v>
      </c>
      <c r="C26" s="26">
        <v>21119900</v>
      </c>
      <c r="D26" s="57">
        <f t="shared" si="0"/>
        <v>21119.9</v>
      </c>
      <c r="E26" s="57">
        <v>-11742.3</v>
      </c>
      <c r="F26" s="57">
        <v>20575.099999999999</v>
      </c>
      <c r="G26" s="8">
        <f t="shared" si="1"/>
        <v>97.420442331639805</v>
      </c>
      <c r="H26" s="13">
        <f t="shared" si="2"/>
        <v>-544.80000000000291</v>
      </c>
    </row>
    <row r="27" spans="1:8" ht="14.25" customHeight="1" x14ac:dyDescent="0.25">
      <c r="A27" s="2" t="s">
        <v>43</v>
      </c>
      <c r="B27" s="27" t="s">
        <v>42</v>
      </c>
      <c r="C27" s="26">
        <v>17769500</v>
      </c>
      <c r="D27" s="57">
        <f t="shared" si="0"/>
        <v>17769.5</v>
      </c>
      <c r="E27" s="57">
        <v>520.5</v>
      </c>
      <c r="F27" s="57">
        <v>17058.2</v>
      </c>
      <c r="G27" s="8">
        <f t="shared" si="1"/>
        <v>95.997073637412427</v>
      </c>
      <c r="H27" s="13">
        <f t="shared" si="2"/>
        <v>-711.29999999999927</v>
      </c>
    </row>
    <row r="28" spans="1:8" ht="14.25" customHeight="1" x14ac:dyDescent="0.25">
      <c r="A28" s="2" t="s">
        <v>44</v>
      </c>
      <c r="B28" s="27" t="s">
        <v>42</v>
      </c>
      <c r="C28" s="26">
        <v>17769500</v>
      </c>
      <c r="D28" s="57">
        <f t="shared" si="0"/>
        <v>17769.5</v>
      </c>
      <c r="E28" s="57">
        <v>520.5</v>
      </c>
      <c r="F28" s="57">
        <v>17058.2</v>
      </c>
      <c r="G28" s="8">
        <f t="shared" si="1"/>
        <v>95.997073637412427</v>
      </c>
      <c r="H28" s="13">
        <f t="shared" si="2"/>
        <v>-711.29999999999927</v>
      </c>
    </row>
    <row r="29" spans="1:8" ht="14.25" customHeight="1" x14ac:dyDescent="0.25">
      <c r="A29" s="2" t="s">
        <v>46</v>
      </c>
      <c r="B29" s="27" t="s">
        <v>45</v>
      </c>
      <c r="C29" s="26">
        <v>3350400</v>
      </c>
      <c r="D29" s="57">
        <f t="shared" si="0"/>
        <v>3350.4</v>
      </c>
      <c r="E29" s="57">
        <v>-12262.8</v>
      </c>
      <c r="F29" s="57">
        <v>3516.9</v>
      </c>
      <c r="G29" s="8">
        <f t="shared" si="1"/>
        <v>104.96955587392549</v>
      </c>
      <c r="H29" s="13">
        <f t="shared" si="2"/>
        <v>166.5</v>
      </c>
    </row>
    <row r="30" spans="1:8" ht="14.25" customHeight="1" x14ac:dyDescent="0.25">
      <c r="A30" s="2" t="s">
        <v>48</v>
      </c>
      <c r="B30" s="27" t="s">
        <v>47</v>
      </c>
      <c r="C30" s="26">
        <v>3350400</v>
      </c>
      <c r="D30" s="57">
        <f t="shared" si="0"/>
        <v>3350.4</v>
      </c>
      <c r="E30" s="57">
        <v>-12262.8</v>
      </c>
      <c r="F30" s="57">
        <v>3516.9</v>
      </c>
      <c r="G30" s="8">
        <f t="shared" si="1"/>
        <v>104.96955587392549</v>
      </c>
      <c r="H30" s="13">
        <f t="shared" si="2"/>
        <v>166.5</v>
      </c>
    </row>
    <row r="31" spans="1:8" ht="14.25" customHeight="1" x14ac:dyDescent="0.25">
      <c r="A31" s="2" t="s">
        <v>357</v>
      </c>
      <c r="B31" s="27" t="s">
        <v>358</v>
      </c>
      <c r="C31" s="26"/>
      <c r="D31" s="57">
        <v>0</v>
      </c>
      <c r="E31" s="57"/>
      <c r="F31" s="57">
        <v>0.6</v>
      </c>
      <c r="G31" s="8" t="e">
        <f t="shared" ref="G31:G32" si="8">SUM(F31/D31*100)</f>
        <v>#DIV/0!</v>
      </c>
      <c r="H31" s="13">
        <f t="shared" ref="H31:H32" si="9">SUM(F31-D31)</f>
        <v>0.6</v>
      </c>
    </row>
    <row r="32" spans="1:8" ht="14.25" customHeight="1" x14ac:dyDescent="0.25">
      <c r="A32" s="2" t="s">
        <v>359</v>
      </c>
      <c r="B32" s="27" t="s">
        <v>358</v>
      </c>
      <c r="C32" s="26"/>
      <c r="D32" s="57">
        <v>0</v>
      </c>
      <c r="E32" s="57"/>
      <c r="F32" s="57">
        <v>0.6</v>
      </c>
      <c r="G32" s="8" t="e">
        <f t="shared" si="8"/>
        <v>#DIV/0!</v>
      </c>
      <c r="H32" s="13">
        <f t="shared" si="9"/>
        <v>0.6</v>
      </c>
    </row>
    <row r="33" spans="1:8" ht="14.25" customHeight="1" x14ac:dyDescent="0.25">
      <c r="A33" s="2" t="s">
        <v>50</v>
      </c>
      <c r="B33" s="25" t="s">
        <v>49</v>
      </c>
      <c r="C33" s="26">
        <v>286200</v>
      </c>
      <c r="D33" s="57">
        <f t="shared" si="0"/>
        <v>286.2</v>
      </c>
      <c r="E33" s="57"/>
      <c r="F33" s="57">
        <v>69.3</v>
      </c>
      <c r="G33" s="8">
        <f t="shared" si="1"/>
        <v>24.213836477987421</v>
      </c>
      <c r="H33" s="13">
        <f t="shared" si="2"/>
        <v>-216.89999999999998</v>
      </c>
    </row>
    <row r="34" spans="1:8" ht="14.25" customHeight="1" x14ac:dyDescent="0.25">
      <c r="A34" s="2" t="s">
        <v>51</v>
      </c>
      <c r="B34" s="25" t="s">
        <v>49</v>
      </c>
      <c r="C34" s="26">
        <v>286200</v>
      </c>
      <c r="D34" s="57">
        <f t="shared" si="0"/>
        <v>286.2</v>
      </c>
      <c r="E34" s="57"/>
      <c r="F34" s="57">
        <v>69.3</v>
      </c>
      <c r="G34" s="8">
        <f t="shared" si="1"/>
        <v>24.213836477987421</v>
      </c>
      <c r="H34" s="13">
        <f t="shared" si="2"/>
        <v>-216.89999999999998</v>
      </c>
    </row>
    <row r="35" spans="1:8" ht="14.25" customHeight="1" x14ac:dyDescent="0.25">
      <c r="A35" s="2" t="s">
        <v>53</v>
      </c>
      <c r="B35" s="27" t="s">
        <v>52</v>
      </c>
      <c r="C35" s="26">
        <v>3909600</v>
      </c>
      <c r="D35" s="57">
        <f t="shared" si="0"/>
        <v>3909.6</v>
      </c>
      <c r="E35" s="57">
        <v>1422939.04</v>
      </c>
      <c r="F35" s="57">
        <v>4256.1000000000004</v>
      </c>
      <c r="G35" s="8">
        <f t="shared" si="1"/>
        <v>108.86279926335176</v>
      </c>
      <c r="H35" s="13">
        <f t="shared" si="2"/>
        <v>346.50000000000045</v>
      </c>
    </row>
    <row r="36" spans="1:8" ht="14.25" customHeight="1" x14ac:dyDescent="0.25">
      <c r="A36" s="2" t="s">
        <v>55</v>
      </c>
      <c r="B36" s="27" t="s">
        <v>54</v>
      </c>
      <c r="C36" s="26">
        <v>3909600</v>
      </c>
      <c r="D36" s="57">
        <f t="shared" si="0"/>
        <v>3909.6</v>
      </c>
      <c r="E36" s="57">
        <v>1422939.04</v>
      </c>
      <c r="F36" s="57">
        <v>4256.1000000000004</v>
      </c>
      <c r="G36" s="8">
        <f t="shared" si="1"/>
        <v>108.86279926335176</v>
      </c>
      <c r="H36" s="13">
        <f t="shared" si="2"/>
        <v>346.50000000000045</v>
      </c>
    </row>
    <row r="37" spans="1:8" ht="14.25" customHeight="1" x14ac:dyDescent="0.25">
      <c r="A37" s="7" t="s">
        <v>57</v>
      </c>
      <c r="B37" s="23" t="s">
        <v>56</v>
      </c>
      <c r="C37" s="24">
        <v>21556800</v>
      </c>
      <c r="D37" s="56">
        <f t="shared" si="0"/>
        <v>21556.799999999999</v>
      </c>
      <c r="E37" s="56">
        <v>414910.29</v>
      </c>
      <c r="F37" s="56">
        <v>24255.8</v>
      </c>
      <c r="G37" s="20">
        <f t="shared" si="1"/>
        <v>112.52041119275589</v>
      </c>
      <c r="H37" s="12">
        <f t="shared" si="2"/>
        <v>2699</v>
      </c>
    </row>
    <row r="38" spans="1:8" ht="14.25" customHeight="1" x14ac:dyDescent="0.25">
      <c r="A38" s="2" t="s">
        <v>59</v>
      </c>
      <c r="B38" s="25" t="s">
        <v>58</v>
      </c>
      <c r="C38" s="26">
        <v>6068900</v>
      </c>
      <c r="D38" s="57">
        <f t="shared" si="0"/>
        <v>6068.9</v>
      </c>
      <c r="E38" s="57">
        <v>236905.53</v>
      </c>
      <c r="F38" s="57">
        <v>6318.4</v>
      </c>
      <c r="G38" s="8">
        <f t="shared" si="1"/>
        <v>104.11112392690602</v>
      </c>
      <c r="H38" s="13">
        <f t="shared" si="2"/>
        <v>249.5</v>
      </c>
    </row>
    <row r="39" spans="1:8" ht="14.25" customHeight="1" x14ac:dyDescent="0.25">
      <c r="A39" s="2" t="s">
        <v>61</v>
      </c>
      <c r="B39" s="27" t="s">
        <v>60</v>
      </c>
      <c r="C39" s="26">
        <v>6068900</v>
      </c>
      <c r="D39" s="57">
        <f t="shared" si="0"/>
        <v>6068.9</v>
      </c>
      <c r="E39" s="57">
        <v>236905.53</v>
      </c>
      <c r="F39" s="57">
        <v>6318.4</v>
      </c>
      <c r="G39" s="8">
        <f t="shared" si="1"/>
        <v>104.11112392690602</v>
      </c>
      <c r="H39" s="13">
        <f t="shared" si="2"/>
        <v>249.5</v>
      </c>
    </row>
    <row r="40" spans="1:8" ht="14.25" customHeight="1" x14ac:dyDescent="0.25">
      <c r="A40" s="2" t="s">
        <v>63</v>
      </c>
      <c r="B40" s="25" t="s">
        <v>62</v>
      </c>
      <c r="C40" s="26">
        <v>15487900</v>
      </c>
      <c r="D40" s="57">
        <f t="shared" si="0"/>
        <v>15487.9</v>
      </c>
      <c r="E40" s="57">
        <v>178004.76</v>
      </c>
      <c r="F40" s="57">
        <v>17937.400000000001</v>
      </c>
      <c r="G40" s="8">
        <f t="shared" si="1"/>
        <v>115.8155721563285</v>
      </c>
      <c r="H40" s="13">
        <f t="shared" si="2"/>
        <v>2449.5000000000018</v>
      </c>
    </row>
    <row r="41" spans="1:8" ht="14.25" customHeight="1" x14ac:dyDescent="0.25">
      <c r="A41" s="2" t="s">
        <v>65</v>
      </c>
      <c r="B41" s="25" t="s">
        <v>64</v>
      </c>
      <c r="C41" s="26">
        <v>2487900</v>
      </c>
      <c r="D41" s="57">
        <f t="shared" si="0"/>
        <v>2487.9</v>
      </c>
      <c r="E41" s="57">
        <v>-582</v>
      </c>
      <c r="F41" s="57">
        <v>5931.7</v>
      </c>
      <c r="G41" s="8">
        <f t="shared" si="1"/>
        <v>238.42196229751997</v>
      </c>
      <c r="H41" s="13">
        <f t="shared" si="2"/>
        <v>3443.7999999999997</v>
      </c>
    </row>
    <row r="42" spans="1:8" ht="14.25" customHeight="1" x14ac:dyDescent="0.25">
      <c r="A42" s="2" t="s">
        <v>67</v>
      </c>
      <c r="B42" s="27" t="s">
        <v>66</v>
      </c>
      <c r="C42" s="26">
        <v>2487900</v>
      </c>
      <c r="D42" s="57">
        <f t="shared" si="0"/>
        <v>2487.9</v>
      </c>
      <c r="E42" s="57">
        <v>-582</v>
      </c>
      <c r="F42" s="57">
        <v>5931.7</v>
      </c>
      <c r="G42" s="8">
        <f t="shared" si="1"/>
        <v>238.42196229751997</v>
      </c>
      <c r="H42" s="13">
        <f t="shared" si="2"/>
        <v>3443.7999999999997</v>
      </c>
    </row>
    <row r="43" spans="1:8" ht="14.25" customHeight="1" x14ac:dyDescent="0.25">
      <c r="A43" s="2" t="s">
        <v>69</v>
      </c>
      <c r="B43" s="25" t="s">
        <v>68</v>
      </c>
      <c r="C43" s="26">
        <v>13000000</v>
      </c>
      <c r="D43" s="57">
        <f t="shared" si="0"/>
        <v>13000</v>
      </c>
      <c r="E43" s="57">
        <v>178586.76</v>
      </c>
      <c r="F43" s="57">
        <v>12005.7</v>
      </c>
      <c r="G43" s="8">
        <f t="shared" si="1"/>
        <v>92.351538461538468</v>
      </c>
      <c r="H43" s="13">
        <f t="shared" si="2"/>
        <v>-994.29999999999927</v>
      </c>
    </row>
    <row r="44" spans="1:8" ht="14.25" customHeight="1" x14ac:dyDescent="0.25">
      <c r="A44" s="2" t="s">
        <v>71</v>
      </c>
      <c r="B44" s="27" t="s">
        <v>70</v>
      </c>
      <c r="C44" s="26">
        <v>13000000</v>
      </c>
      <c r="D44" s="57">
        <f t="shared" si="0"/>
        <v>13000</v>
      </c>
      <c r="E44" s="57">
        <v>178586.76</v>
      </c>
      <c r="F44" s="57">
        <v>12005.7</v>
      </c>
      <c r="G44" s="8">
        <f t="shared" si="1"/>
        <v>92.351538461538468</v>
      </c>
      <c r="H44" s="13">
        <f t="shared" si="2"/>
        <v>-994.29999999999927</v>
      </c>
    </row>
    <row r="45" spans="1:8" ht="14.25" customHeight="1" x14ac:dyDescent="0.25">
      <c r="A45" s="7" t="s">
        <v>73</v>
      </c>
      <c r="B45" s="23" t="s">
        <v>72</v>
      </c>
      <c r="C45" s="24">
        <v>7267000</v>
      </c>
      <c r="D45" s="56">
        <f t="shared" si="0"/>
        <v>7267</v>
      </c>
      <c r="E45" s="56">
        <v>202990.2</v>
      </c>
      <c r="F45" s="56">
        <v>3084.2</v>
      </c>
      <c r="G45" s="8">
        <f t="shared" si="1"/>
        <v>42.441172423283334</v>
      </c>
      <c r="H45" s="13">
        <f t="shared" si="2"/>
        <v>-4182.8</v>
      </c>
    </row>
    <row r="46" spans="1:8" ht="14.25" customHeight="1" x14ac:dyDescent="0.25">
      <c r="A46" s="2" t="s">
        <v>75</v>
      </c>
      <c r="B46" s="27" t="s">
        <v>74</v>
      </c>
      <c r="C46" s="26">
        <v>7252000</v>
      </c>
      <c r="D46" s="57">
        <f t="shared" si="0"/>
        <v>7252</v>
      </c>
      <c r="E46" s="57">
        <v>202990.2</v>
      </c>
      <c r="F46" s="57">
        <v>3039.2</v>
      </c>
      <c r="G46" s="8">
        <f t="shared" si="1"/>
        <v>41.908439051296192</v>
      </c>
      <c r="H46" s="13">
        <f t="shared" si="2"/>
        <v>-4212.8</v>
      </c>
    </row>
    <row r="47" spans="1:8" ht="14.25" customHeight="1" x14ac:dyDescent="0.25">
      <c r="A47" s="2" t="s">
        <v>77</v>
      </c>
      <c r="B47" s="27" t="s">
        <v>76</v>
      </c>
      <c r="C47" s="26">
        <v>7252000</v>
      </c>
      <c r="D47" s="57">
        <f t="shared" si="0"/>
        <v>7252</v>
      </c>
      <c r="E47" s="57">
        <v>202990.2</v>
      </c>
      <c r="F47" s="57">
        <v>3039.2</v>
      </c>
      <c r="G47" s="8">
        <f t="shared" si="1"/>
        <v>41.908439051296192</v>
      </c>
      <c r="H47" s="13">
        <f t="shared" si="2"/>
        <v>-4212.8</v>
      </c>
    </row>
    <row r="48" spans="1:8" ht="14.25" customHeight="1" x14ac:dyDescent="0.25">
      <c r="A48" s="2" t="s">
        <v>79</v>
      </c>
      <c r="B48" s="27" t="s">
        <v>78</v>
      </c>
      <c r="C48" s="26">
        <v>15000</v>
      </c>
      <c r="D48" s="57">
        <f t="shared" si="0"/>
        <v>15</v>
      </c>
      <c r="E48" s="57"/>
      <c r="F48" s="57">
        <v>45</v>
      </c>
      <c r="G48" s="8">
        <f t="shared" si="1"/>
        <v>300</v>
      </c>
      <c r="H48" s="13">
        <f t="shared" si="2"/>
        <v>30</v>
      </c>
    </row>
    <row r="49" spans="1:8" ht="14.25" customHeight="1" x14ac:dyDescent="0.25">
      <c r="A49" s="2" t="s">
        <v>81</v>
      </c>
      <c r="B49" s="27" t="s">
        <v>80</v>
      </c>
      <c r="C49" s="26">
        <v>15000</v>
      </c>
      <c r="D49" s="57">
        <f t="shared" si="0"/>
        <v>15</v>
      </c>
      <c r="E49" s="57"/>
      <c r="F49" s="57">
        <v>45</v>
      </c>
      <c r="G49" s="8">
        <f t="shared" si="1"/>
        <v>300</v>
      </c>
      <c r="H49" s="13">
        <f t="shared" si="2"/>
        <v>30</v>
      </c>
    </row>
    <row r="50" spans="1:8" ht="14.25" customHeight="1" x14ac:dyDescent="0.25">
      <c r="A50" s="2"/>
      <c r="B50" s="23" t="s">
        <v>299</v>
      </c>
      <c r="C50" s="24">
        <f>SUM(C51+C65+C70+C74+C88+C113)</f>
        <v>12547805.18</v>
      </c>
      <c r="D50" s="56">
        <f t="shared" si="0"/>
        <v>12547.805179999999</v>
      </c>
      <c r="E50" s="56">
        <f>SUM(E51+E65+E70+E74+E88+E113)</f>
        <v>897606.39</v>
      </c>
      <c r="F50" s="56">
        <v>23277</v>
      </c>
      <c r="G50" s="20">
        <f t="shared" si="1"/>
        <v>185.50654609382454</v>
      </c>
      <c r="H50" s="12">
        <f t="shared" si="2"/>
        <v>10729.194820000001</v>
      </c>
    </row>
    <row r="51" spans="1:8" ht="14.25" customHeight="1" x14ac:dyDescent="0.25">
      <c r="A51" s="7" t="s">
        <v>83</v>
      </c>
      <c r="B51" s="28" t="s">
        <v>82</v>
      </c>
      <c r="C51" s="24">
        <v>8764800</v>
      </c>
      <c r="D51" s="56">
        <f t="shared" si="0"/>
        <v>8764.7999999999993</v>
      </c>
      <c r="E51" s="56">
        <v>735298.71</v>
      </c>
      <c r="F51" s="56">
        <v>9867</v>
      </c>
      <c r="G51" s="20">
        <f t="shared" si="1"/>
        <v>112.57530120481928</v>
      </c>
      <c r="H51" s="12">
        <f t="shared" si="2"/>
        <v>1102.2000000000007</v>
      </c>
    </row>
    <row r="52" spans="1:8" ht="14.25" customHeight="1" x14ac:dyDescent="0.25">
      <c r="A52" s="2" t="s">
        <v>85</v>
      </c>
      <c r="B52" s="27" t="s">
        <v>84</v>
      </c>
      <c r="C52" s="26">
        <v>8514800</v>
      </c>
      <c r="D52" s="57">
        <f t="shared" si="0"/>
        <v>8514.7999999999993</v>
      </c>
      <c r="E52" s="57">
        <v>704547.36</v>
      </c>
      <c r="F52" s="57">
        <v>9432.1</v>
      </c>
      <c r="G52" s="8">
        <f t="shared" si="1"/>
        <v>110.77300699957722</v>
      </c>
      <c r="H52" s="13">
        <f t="shared" si="2"/>
        <v>917.30000000000109</v>
      </c>
    </row>
    <row r="53" spans="1:8" ht="14.25" customHeight="1" x14ac:dyDescent="0.25">
      <c r="A53" s="2" t="s">
        <v>87</v>
      </c>
      <c r="B53" s="27" t="s">
        <v>86</v>
      </c>
      <c r="C53" s="26">
        <v>5250900</v>
      </c>
      <c r="D53" s="57">
        <f t="shared" si="0"/>
        <v>5250.9</v>
      </c>
      <c r="E53" s="57">
        <v>431720.04</v>
      </c>
      <c r="F53" s="57">
        <v>5918.1</v>
      </c>
      <c r="G53" s="8">
        <f t="shared" si="1"/>
        <v>112.70639318973892</v>
      </c>
      <c r="H53" s="13">
        <f t="shared" si="2"/>
        <v>667.20000000000073</v>
      </c>
    </row>
    <row r="54" spans="1:8" ht="14.25" customHeight="1" x14ac:dyDescent="0.25">
      <c r="A54" s="2" t="s">
        <v>89</v>
      </c>
      <c r="B54" s="27" t="s">
        <v>88</v>
      </c>
      <c r="C54" s="26">
        <v>5250900</v>
      </c>
      <c r="D54" s="57">
        <f t="shared" si="0"/>
        <v>5250.9</v>
      </c>
      <c r="E54" s="57">
        <v>431720.04</v>
      </c>
      <c r="F54" s="57">
        <v>5918.1</v>
      </c>
      <c r="G54" s="8">
        <f t="shared" si="1"/>
        <v>112.70639318973892</v>
      </c>
      <c r="H54" s="13">
        <f t="shared" si="2"/>
        <v>667.20000000000073</v>
      </c>
    </row>
    <row r="55" spans="1:8" ht="14.25" customHeight="1" x14ac:dyDescent="0.25">
      <c r="A55" s="2" t="s">
        <v>91</v>
      </c>
      <c r="B55" s="27" t="s">
        <v>90</v>
      </c>
      <c r="C55" s="26">
        <v>417500</v>
      </c>
      <c r="D55" s="57">
        <f t="shared" si="0"/>
        <v>417.5</v>
      </c>
      <c r="E55" s="57">
        <v>42716.54</v>
      </c>
      <c r="F55" s="57">
        <v>-0.8</v>
      </c>
      <c r="G55" s="8">
        <f t="shared" si="1"/>
        <v>-0.19161676646706588</v>
      </c>
      <c r="H55" s="13">
        <f t="shared" si="2"/>
        <v>-418.3</v>
      </c>
    </row>
    <row r="56" spans="1:8" ht="14.25" customHeight="1" x14ac:dyDescent="0.25">
      <c r="A56" s="2" t="s">
        <v>93</v>
      </c>
      <c r="B56" s="27" t="s">
        <v>92</v>
      </c>
      <c r="C56" s="26">
        <v>417500</v>
      </c>
      <c r="D56" s="57">
        <f t="shared" si="0"/>
        <v>417.5</v>
      </c>
      <c r="E56" s="57">
        <v>42716.54</v>
      </c>
      <c r="F56" s="57">
        <v>-0.8</v>
      </c>
      <c r="G56" s="8">
        <f t="shared" si="1"/>
        <v>-0.19161676646706588</v>
      </c>
      <c r="H56" s="13">
        <f t="shared" si="2"/>
        <v>-418.3</v>
      </c>
    </row>
    <row r="57" spans="1:8" ht="14.25" customHeight="1" x14ac:dyDescent="0.25">
      <c r="A57" s="2" t="s">
        <v>95</v>
      </c>
      <c r="B57" s="27" t="s">
        <v>94</v>
      </c>
      <c r="C57" s="26">
        <v>2846400</v>
      </c>
      <c r="D57" s="57">
        <f t="shared" si="0"/>
        <v>2846.4</v>
      </c>
      <c r="E57" s="57">
        <v>230110.78</v>
      </c>
      <c r="F57" s="57">
        <v>3514.8</v>
      </c>
      <c r="G57" s="8">
        <f t="shared" si="1"/>
        <v>123.4822934232715</v>
      </c>
      <c r="H57" s="13">
        <f t="shared" si="2"/>
        <v>668.40000000000009</v>
      </c>
    </row>
    <row r="58" spans="1:8" ht="14.25" customHeight="1" x14ac:dyDescent="0.25">
      <c r="A58" s="2" t="s">
        <v>97</v>
      </c>
      <c r="B58" s="27" t="s">
        <v>96</v>
      </c>
      <c r="C58" s="26">
        <v>2846400</v>
      </c>
      <c r="D58" s="57">
        <f t="shared" si="0"/>
        <v>2846.4</v>
      </c>
      <c r="E58" s="57">
        <v>230110.78</v>
      </c>
      <c r="F58" s="57">
        <v>3514.8</v>
      </c>
      <c r="G58" s="8">
        <f t="shared" si="1"/>
        <v>123.4822934232715</v>
      </c>
      <c r="H58" s="13">
        <f t="shared" si="2"/>
        <v>668.40000000000009</v>
      </c>
    </row>
    <row r="59" spans="1:8" ht="14.25" customHeight="1" x14ac:dyDescent="0.25">
      <c r="A59" s="2" t="s">
        <v>360</v>
      </c>
      <c r="B59" s="27" t="s">
        <v>361</v>
      </c>
      <c r="C59" s="26"/>
      <c r="D59" s="57">
        <v>0</v>
      </c>
      <c r="E59" s="57"/>
      <c r="F59" s="57">
        <v>150</v>
      </c>
      <c r="G59" s="8" t="e">
        <f t="shared" ref="G59:G61" si="10">SUM(F59/D59*100)</f>
        <v>#DIV/0!</v>
      </c>
      <c r="H59" s="13">
        <f t="shared" ref="H59:H61" si="11">SUM(F59-D59)</f>
        <v>150</v>
      </c>
    </row>
    <row r="60" spans="1:8" ht="14.25" customHeight="1" x14ac:dyDescent="0.25">
      <c r="A60" s="2" t="s">
        <v>362</v>
      </c>
      <c r="B60" s="27" t="s">
        <v>363</v>
      </c>
      <c r="C60" s="26"/>
      <c r="D60" s="57">
        <v>0</v>
      </c>
      <c r="E60" s="57"/>
      <c r="F60" s="57">
        <v>150</v>
      </c>
      <c r="G60" s="8" t="e">
        <f t="shared" si="10"/>
        <v>#DIV/0!</v>
      </c>
      <c r="H60" s="13">
        <f t="shared" si="11"/>
        <v>150</v>
      </c>
    </row>
    <row r="61" spans="1:8" ht="14.25" customHeight="1" x14ac:dyDescent="0.25">
      <c r="A61" s="2" t="s">
        <v>364</v>
      </c>
      <c r="B61" s="27" t="s">
        <v>365</v>
      </c>
      <c r="C61" s="26"/>
      <c r="D61" s="57">
        <v>0</v>
      </c>
      <c r="E61" s="57"/>
      <c r="F61" s="57">
        <v>150</v>
      </c>
      <c r="G61" s="8" t="e">
        <f t="shared" si="10"/>
        <v>#DIV/0!</v>
      </c>
      <c r="H61" s="13">
        <f t="shared" si="11"/>
        <v>150</v>
      </c>
    </row>
    <row r="62" spans="1:8" ht="14.25" customHeight="1" x14ac:dyDescent="0.25">
      <c r="A62" s="2" t="s">
        <v>99</v>
      </c>
      <c r="B62" s="27" t="s">
        <v>98</v>
      </c>
      <c r="C62" s="26">
        <v>250000</v>
      </c>
      <c r="D62" s="57">
        <f t="shared" si="0"/>
        <v>250</v>
      </c>
      <c r="E62" s="57">
        <v>30751.35</v>
      </c>
      <c r="F62" s="57">
        <v>284.89999999999998</v>
      </c>
      <c r="G62" s="8">
        <f t="shared" si="1"/>
        <v>113.96</v>
      </c>
      <c r="H62" s="13">
        <f t="shared" si="2"/>
        <v>34.899999999999977</v>
      </c>
    </row>
    <row r="63" spans="1:8" ht="14.25" customHeight="1" x14ac:dyDescent="0.25">
      <c r="A63" s="2" t="s">
        <v>101</v>
      </c>
      <c r="B63" s="27" t="s">
        <v>100</v>
      </c>
      <c r="C63" s="26">
        <v>250000</v>
      </c>
      <c r="D63" s="57">
        <f t="shared" si="0"/>
        <v>250</v>
      </c>
      <c r="E63" s="57">
        <v>30751.35</v>
      </c>
      <c r="F63" s="57">
        <v>284.89999999999998</v>
      </c>
      <c r="G63" s="8">
        <f t="shared" si="1"/>
        <v>113.96</v>
      </c>
      <c r="H63" s="13">
        <f t="shared" si="2"/>
        <v>34.899999999999977</v>
      </c>
    </row>
    <row r="64" spans="1:8" ht="14.25" customHeight="1" x14ac:dyDescent="0.25">
      <c r="A64" s="2" t="s">
        <v>103</v>
      </c>
      <c r="B64" s="27" t="s">
        <v>102</v>
      </c>
      <c r="C64" s="26">
        <v>250000</v>
      </c>
      <c r="D64" s="57">
        <f t="shared" si="0"/>
        <v>250</v>
      </c>
      <c r="E64" s="57">
        <v>30751.35</v>
      </c>
      <c r="F64" s="57">
        <v>284.89999999999998</v>
      </c>
      <c r="G64" s="8">
        <f t="shared" si="1"/>
        <v>113.96</v>
      </c>
      <c r="H64" s="13">
        <f t="shared" si="2"/>
        <v>34.899999999999977</v>
      </c>
    </row>
    <row r="65" spans="1:8" ht="14.25" customHeight="1" x14ac:dyDescent="0.25">
      <c r="A65" s="7" t="s">
        <v>105</v>
      </c>
      <c r="B65" s="23" t="s">
        <v>104</v>
      </c>
      <c r="C65" s="24">
        <v>36100</v>
      </c>
      <c r="D65" s="56">
        <f t="shared" si="0"/>
        <v>36.1</v>
      </c>
      <c r="E65" s="56">
        <v>23.33</v>
      </c>
      <c r="F65" s="56">
        <v>13.2</v>
      </c>
      <c r="G65" s="20">
        <f t="shared" si="1"/>
        <v>36.565096952908583</v>
      </c>
      <c r="H65" s="12">
        <f t="shared" si="2"/>
        <v>-22.900000000000002</v>
      </c>
    </row>
    <row r="66" spans="1:8" ht="14.25" customHeight="1" x14ac:dyDescent="0.25">
      <c r="A66" s="2" t="s">
        <v>107</v>
      </c>
      <c r="B66" s="27" t="s">
        <v>106</v>
      </c>
      <c r="C66" s="26">
        <v>36100</v>
      </c>
      <c r="D66" s="57">
        <f t="shared" si="0"/>
        <v>36.1</v>
      </c>
      <c r="E66" s="57">
        <v>23.33</v>
      </c>
      <c r="F66" s="57">
        <v>13.2</v>
      </c>
      <c r="G66" s="8">
        <f t="shared" si="1"/>
        <v>36.565096952908583</v>
      </c>
      <c r="H66" s="13">
        <f t="shared" si="2"/>
        <v>-22.900000000000002</v>
      </c>
    </row>
    <row r="67" spans="1:8" ht="14.25" customHeight="1" x14ac:dyDescent="0.25">
      <c r="A67" s="2" t="s">
        <v>109</v>
      </c>
      <c r="B67" s="27" t="s">
        <v>108</v>
      </c>
      <c r="C67" s="26">
        <v>36100</v>
      </c>
      <c r="D67" s="57">
        <f t="shared" si="0"/>
        <v>36.1</v>
      </c>
      <c r="E67" s="57">
        <v>23.33</v>
      </c>
      <c r="F67" s="57">
        <v>10.4</v>
      </c>
      <c r="G67" s="8">
        <f t="shared" si="1"/>
        <v>28.80886426592798</v>
      </c>
      <c r="H67" s="13">
        <f t="shared" si="2"/>
        <v>-25.700000000000003</v>
      </c>
    </row>
    <row r="68" spans="1:8" ht="14.25" customHeight="1" x14ac:dyDescent="0.25">
      <c r="A68" s="2" t="s">
        <v>328</v>
      </c>
      <c r="B68" s="27" t="s">
        <v>329</v>
      </c>
      <c r="C68" s="26"/>
      <c r="D68" s="57">
        <v>0</v>
      </c>
      <c r="E68" s="57"/>
      <c r="F68" s="57">
        <v>2.8</v>
      </c>
      <c r="G68" s="8" t="e">
        <f t="shared" ref="G68:G69" si="12">SUM(F68/D68*100)</f>
        <v>#DIV/0!</v>
      </c>
      <c r="H68" s="13">
        <f t="shared" ref="H68:H69" si="13">SUM(F68-D68)</f>
        <v>2.8</v>
      </c>
    </row>
    <row r="69" spans="1:8" ht="14.25" customHeight="1" x14ac:dyDescent="0.25">
      <c r="A69" s="2" t="s">
        <v>330</v>
      </c>
      <c r="B69" s="25" t="s">
        <v>331</v>
      </c>
      <c r="C69" s="26"/>
      <c r="D69" s="57">
        <v>0</v>
      </c>
      <c r="E69" s="57"/>
      <c r="F69" s="57">
        <v>2.8</v>
      </c>
      <c r="G69" s="8" t="e">
        <f t="shared" si="12"/>
        <v>#DIV/0!</v>
      </c>
      <c r="H69" s="13">
        <f t="shared" si="13"/>
        <v>2.8</v>
      </c>
    </row>
    <row r="70" spans="1:8" ht="14.25" customHeight="1" x14ac:dyDescent="0.25">
      <c r="A70" s="7" t="s">
        <v>111</v>
      </c>
      <c r="B70" s="28" t="s">
        <v>110</v>
      </c>
      <c r="C70" s="24">
        <v>66900</v>
      </c>
      <c r="D70" s="56">
        <f t="shared" si="0"/>
        <v>66.900000000000006</v>
      </c>
      <c r="E70" s="56">
        <v>9810.14</v>
      </c>
      <c r="F70" s="56">
        <v>10411.700000000001</v>
      </c>
      <c r="G70" s="20">
        <f t="shared" si="1"/>
        <v>15563.079222720478</v>
      </c>
      <c r="H70" s="12">
        <f t="shared" si="2"/>
        <v>10344.800000000001</v>
      </c>
    </row>
    <row r="71" spans="1:8" ht="14.25" customHeight="1" x14ac:dyDescent="0.25">
      <c r="A71" s="2" t="s">
        <v>113</v>
      </c>
      <c r="B71" s="25" t="s">
        <v>112</v>
      </c>
      <c r="C71" s="26">
        <v>66900</v>
      </c>
      <c r="D71" s="57">
        <f t="shared" si="0"/>
        <v>66.900000000000006</v>
      </c>
      <c r="E71" s="57">
        <v>9809.76</v>
      </c>
      <c r="F71" s="57">
        <v>10411.700000000001</v>
      </c>
      <c r="G71" s="8">
        <f t="shared" si="1"/>
        <v>15563.079222720478</v>
      </c>
      <c r="H71" s="13">
        <f t="shared" si="2"/>
        <v>10344.800000000001</v>
      </c>
    </row>
    <row r="72" spans="1:8" ht="14.25" customHeight="1" x14ac:dyDescent="0.25">
      <c r="A72" s="2" t="s">
        <v>115</v>
      </c>
      <c r="B72" s="25" t="s">
        <v>114</v>
      </c>
      <c r="C72" s="26">
        <v>66900</v>
      </c>
      <c r="D72" s="57">
        <f t="shared" si="0"/>
        <v>66.900000000000006</v>
      </c>
      <c r="E72" s="57">
        <v>9809.76</v>
      </c>
      <c r="F72" s="57">
        <v>10411.700000000001</v>
      </c>
      <c r="G72" s="8">
        <f t="shared" si="1"/>
        <v>15563.079222720478</v>
      </c>
      <c r="H72" s="13">
        <f t="shared" si="2"/>
        <v>10344.800000000001</v>
      </c>
    </row>
    <row r="73" spans="1:8" ht="14.25" customHeight="1" x14ac:dyDescent="0.25">
      <c r="A73" s="2" t="s">
        <v>117</v>
      </c>
      <c r="B73" s="27" t="s">
        <v>116</v>
      </c>
      <c r="C73" s="26">
        <v>66900</v>
      </c>
      <c r="D73" s="57">
        <f t="shared" si="0"/>
        <v>66.900000000000006</v>
      </c>
      <c r="E73" s="57">
        <v>9809.76</v>
      </c>
      <c r="F73" s="57">
        <v>10411.700000000001</v>
      </c>
      <c r="G73" s="8">
        <f t="shared" si="1"/>
        <v>15563.079222720478</v>
      </c>
      <c r="H73" s="13">
        <f t="shared" si="2"/>
        <v>10344.800000000001</v>
      </c>
    </row>
    <row r="74" spans="1:8" ht="14.25" customHeight="1" x14ac:dyDescent="0.25">
      <c r="A74" s="7" t="s">
        <v>119</v>
      </c>
      <c r="B74" s="28" t="s">
        <v>118</v>
      </c>
      <c r="C74" s="24">
        <v>2970600</v>
      </c>
      <c r="D74" s="56">
        <f t="shared" ref="D74:D156" si="14">SUM(C74/1000)</f>
        <v>2970.6</v>
      </c>
      <c r="E74" s="56">
        <v>151445.28</v>
      </c>
      <c r="F74" s="56">
        <v>2147.6999999999998</v>
      </c>
      <c r="G74" s="20">
        <f t="shared" ref="G74:G196" si="15">SUM(F74/D74*100)</f>
        <v>72.298525550393862</v>
      </c>
      <c r="H74" s="12">
        <f t="shared" ref="H74:H196" si="16">SUM(F74-D74)</f>
        <v>-822.90000000000009</v>
      </c>
    </row>
    <row r="75" spans="1:8" ht="14.25" customHeight="1" x14ac:dyDescent="0.25">
      <c r="A75" s="2" t="s">
        <v>344</v>
      </c>
      <c r="B75" s="27" t="s">
        <v>345</v>
      </c>
      <c r="C75" s="24"/>
      <c r="D75" s="57">
        <v>0</v>
      </c>
      <c r="E75" s="57"/>
      <c r="F75" s="57">
        <v>19.100000000000001</v>
      </c>
      <c r="G75" s="8" t="e">
        <f t="shared" ref="G75:G77" si="17">SUM(F75/D75*100)</f>
        <v>#DIV/0!</v>
      </c>
      <c r="H75" s="13">
        <f t="shared" ref="H75:H77" si="18">SUM(F75-D75)</f>
        <v>19.100000000000001</v>
      </c>
    </row>
    <row r="76" spans="1:8" ht="14.25" customHeight="1" x14ac:dyDescent="0.25">
      <c r="A76" s="2" t="s">
        <v>346</v>
      </c>
      <c r="B76" s="27" t="s">
        <v>347</v>
      </c>
      <c r="C76" s="24"/>
      <c r="D76" s="57">
        <v>0</v>
      </c>
      <c r="E76" s="57"/>
      <c r="F76" s="57">
        <v>19.100000000000001</v>
      </c>
      <c r="G76" s="8" t="e">
        <f t="shared" si="17"/>
        <v>#DIV/0!</v>
      </c>
      <c r="H76" s="13">
        <f t="shared" si="18"/>
        <v>19.100000000000001</v>
      </c>
    </row>
    <row r="77" spans="1:8" ht="14.25" customHeight="1" x14ac:dyDescent="0.25">
      <c r="A77" s="2" t="s">
        <v>348</v>
      </c>
      <c r="B77" s="27" t="s">
        <v>349</v>
      </c>
      <c r="C77" s="24"/>
      <c r="D77" s="57">
        <v>0</v>
      </c>
      <c r="E77" s="57"/>
      <c r="F77" s="57">
        <v>19.100000000000001</v>
      </c>
      <c r="G77" s="8" t="e">
        <f t="shared" si="17"/>
        <v>#DIV/0!</v>
      </c>
      <c r="H77" s="13">
        <f t="shared" si="18"/>
        <v>19.100000000000001</v>
      </c>
    </row>
    <row r="78" spans="1:8" ht="14.25" customHeight="1" x14ac:dyDescent="0.25">
      <c r="A78" s="2" t="s">
        <v>121</v>
      </c>
      <c r="B78" s="27" t="s">
        <v>120</v>
      </c>
      <c r="C78" s="26">
        <v>2500000</v>
      </c>
      <c r="D78" s="57">
        <f t="shared" si="14"/>
        <v>2500</v>
      </c>
      <c r="E78" s="57">
        <v>151445.28</v>
      </c>
      <c r="F78" s="57">
        <v>1232.4000000000001</v>
      </c>
      <c r="G78" s="8">
        <f t="shared" si="15"/>
        <v>49.295999999999999</v>
      </c>
      <c r="H78" s="13">
        <f t="shared" si="16"/>
        <v>-1267.5999999999999</v>
      </c>
    </row>
    <row r="79" spans="1:8" ht="14.25" customHeight="1" x14ac:dyDescent="0.25">
      <c r="A79" s="2" t="s">
        <v>123</v>
      </c>
      <c r="B79" s="27" t="s">
        <v>122</v>
      </c>
      <c r="C79" s="26">
        <v>2200000</v>
      </c>
      <c r="D79" s="57">
        <f t="shared" si="14"/>
        <v>2200</v>
      </c>
      <c r="E79" s="57">
        <v>151445.28</v>
      </c>
      <c r="F79" s="57">
        <v>1109.4000000000001</v>
      </c>
      <c r="G79" s="8">
        <f t="shared" si="15"/>
        <v>50.427272727272729</v>
      </c>
      <c r="H79" s="13">
        <f t="shared" si="16"/>
        <v>-1090.5999999999999</v>
      </c>
    </row>
    <row r="80" spans="1:8" ht="14.25" customHeight="1" x14ac:dyDescent="0.25">
      <c r="A80" s="2" t="s">
        <v>125</v>
      </c>
      <c r="B80" s="27" t="s">
        <v>124</v>
      </c>
      <c r="C80" s="26">
        <v>2200000</v>
      </c>
      <c r="D80" s="57">
        <f t="shared" si="14"/>
        <v>2200</v>
      </c>
      <c r="E80" s="57">
        <v>151445.28</v>
      </c>
      <c r="F80" s="57">
        <v>1109.4000000000001</v>
      </c>
      <c r="G80" s="8">
        <f t="shared" si="15"/>
        <v>50.427272727272729</v>
      </c>
      <c r="H80" s="13">
        <f t="shared" si="16"/>
        <v>-1090.5999999999999</v>
      </c>
    </row>
    <row r="81" spans="1:8" ht="14.25" customHeight="1" x14ac:dyDescent="0.25">
      <c r="A81" s="2" t="s">
        <v>127</v>
      </c>
      <c r="B81" s="27" t="s">
        <v>126</v>
      </c>
      <c r="C81" s="26">
        <v>300000</v>
      </c>
      <c r="D81" s="57">
        <f t="shared" si="14"/>
        <v>300</v>
      </c>
      <c r="E81" s="57"/>
      <c r="F81" s="57">
        <v>123</v>
      </c>
      <c r="G81" s="8">
        <f t="shared" si="15"/>
        <v>41</v>
      </c>
      <c r="H81" s="13">
        <f t="shared" si="16"/>
        <v>-177</v>
      </c>
    </row>
    <row r="82" spans="1:8" ht="14.25" customHeight="1" x14ac:dyDescent="0.25">
      <c r="A82" s="2" t="s">
        <v>129</v>
      </c>
      <c r="B82" s="27" t="s">
        <v>128</v>
      </c>
      <c r="C82" s="26">
        <v>300000</v>
      </c>
      <c r="D82" s="57">
        <f t="shared" si="14"/>
        <v>300</v>
      </c>
      <c r="E82" s="57"/>
      <c r="F82" s="57">
        <v>123</v>
      </c>
      <c r="G82" s="8">
        <f t="shared" si="15"/>
        <v>41</v>
      </c>
      <c r="H82" s="13">
        <f t="shared" si="16"/>
        <v>-177</v>
      </c>
    </row>
    <row r="83" spans="1:8" ht="14.25" customHeight="1" x14ac:dyDescent="0.25">
      <c r="A83" s="2" t="s">
        <v>131</v>
      </c>
      <c r="B83" s="27" t="s">
        <v>130</v>
      </c>
      <c r="C83" s="26">
        <v>104800</v>
      </c>
      <c r="D83" s="57">
        <f t="shared" si="14"/>
        <v>104.8</v>
      </c>
      <c r="E83" s="57"/>
      <c r="F83" s="57">
        <v>749.5</v>
      </c>
      <c r="G83" s="8">
        <f t="shared" si="15"/>
        <v>715.17175572519079</v>
      </c>
      <c r="H83" s="13">
        <f t="shared" si="16"/>
        <v>644.70000000000005</v>
      </c>
    </row>
    <row r="84" spans="1:8" ht="14.25" customHeight="1" x14ac:dyDescent="0.25">
      <c r="A84" s="2" t="s">
        <v>133</v>
      </c>
      <c r="B84" s="27" t="s">
        <v>132</v>
      </c>
      <c r="C84" s="26">
        <v>104800</v>
      </c>
      <c r="D84" s="57">
        <f t="shared" si="14"/>
        <v>104.8</v>
      </c>
      <c r="E84" s="57"/>
      <c r="F84" s="57">
        <v>749.5</v>
      </c>
      <c r="G84" s="8">
        <f t="shared" si="15"/>
        <v>715.17175572519079</v>
      </c>
      <c r="H84" s="13">
        <f t="shared" si="16"/>
        <v>644.70000000000005</v>
      </c>
    </row>
    <row r="85" spans="1:8" ht="14.25" customHeight="1" x14ac:dyDescent="0.25">
      <c r="A85" s="2" t="s">
        <v>135</v>
      </c>
      <c r="B85" s="27" t="s">
        <v>134</v>
      </c>
      <c r="C85" s="26">
        <v>104800</v>
      </c>
      <c r="D85" s="57">
        <f t="shared" si="14"/>
        <v>104.8</v>
      </c>
      <c r="E85" s="57"/>
      <c r="F85" s="57">
        <v>749.5</v>
      </c>
      <c r="G85" s="8">
        <f t="shared" si="15"/>
        <v>715.17175572519079</v>
      </c>
      <c r="H85" s="13">
        <f t="shared" si="16"/>
        <v>644.70000000000005</v>
      </c>
    </row>
    <row r="86" spans="1:8" ht="14.25" customHeight="1" x14ac:dyDescent="0.25">
      <c r="A86" s="2" t="s">
        <v>137</v>
      </c>
      <c r="B86" s="27" t="s">
        <v>136</v>
      </c>
      <c r="C86" s="26">
        <v>365800</v>
      </c>
      <c r="D86" s="57">
        <f t="shared" si="14"/>
        <v>365.8</v>
      </c>
      <c r="E86" s="57"/>
      <c r="F86" s="57">
        <v>146.69999999999999</v>
      </c>
      <c r="G86" s="8">
        <f t="shared" si="15"/>
        <v>40.103881902679056</v>
      </c>
      <c r="H86" s="13">
        <f t="shared" si="16"/>
        <v>-219.10000000000002</v>
      </c>
    </row>
    <row r="87" spans="1:8" ht="14.25" customHeight="1" x14ac:dyDescent="0.25">
      <c r="A87" s="2" t="s">
        <v>139</v>
      </c>
      <c r="B87" s="27" t="s">
        <v>138</v>
      </c>
      <c r="C87" s="26">
        <v>365800</v>
      </c>
      <c r="D87" s="57">
        <f t="shared" si="14"/>
        <v>365.8</v>
      </c>
      <c r="E87" s="57"/>
      <c r="F87" s="57">
        <v>146.69999999999999</v>
      </c>
      <c r="G87" s="8">
        <f t="shared" si="15"/>
        <v>40.103881902679056</v>
      </c>
      <c r="H87" s="13">
        <f t="shared" si="16"/>
        <v>-219.10000000000002</v>
      </c>
    </row>
    <row r="88" spans="1:8" ht="14.25" customHeight="1" x14ac:dyDescent="0.25">
      <c r="A88" s="7" t="s">
        <v>141</v>
      </c>
      <c r="B88" s="23" t="s">
        <v>140</v>
      </c>
      <c r="C88" s="24">
        <v>330000</v>
      </c>
      <c r="D88" s="56">
        <f t="shared" si="14"/>
        <v>330</v>
      </c>
      <c r="E88" s="56">
        <v>1028.93</v>
      </c>
      <c r="F88" s="56">
        <v>529</v>
      </c>
      <c r="G88" s="20">
        <f t="shared" si="15"/>
        <v>160.30303030303031</v>
      </c>
      <c r="H88" s="12">
        <f t="shared" si="16"/>
        <v>199</v>
      </c>
    </row>
    <row r="89" spans="1:8" ht="14.25" customHeight="1" x14ac:dyDescent="0.25">
      <c r="A89" s="2" t="s">
        <v>143</v>
      </c>
      <c r="B89" s="27" t="s">
        <v>142</v>
      </c>
      <c r="C89" s="26">
        <v>210000</v>
      </c>
      <c r="D89" s="57">
        <f t="shared" si="14"/>
        <v>210</v>
      </c>
      <c r="E89" s="57">
        <v>1000</v>
      </c>
      <c r="F89" s="57">
        <v>383.2</v>
      </c>
      <c r="G89" s="8">
        <f t="shared" si="15"/>
        <v>182.47619047619048</v>
      </c>
      <c r="H89" s="13">
        <f t="shared" si="16"/>
        <v>173.2</v>
      </c>
    </row>
    <row r="90" spans="1:8" ht="14.25" customHeight="1" x14ac:dyDescent="0.25">
      <c r="A90" s="2" t="s">
        <v>332</v>
      </c>
      <c r="B90" s="27" t="s">
        <v>333</v>
      </c>
      <c r="C90" s="26"/>
      <c r="D90" s="57">
        <v>0</v>
      </c>
      <c r="E90" s="57"/>
      <c r="F90" s="57">
        <v>2.5</v>
      </c>
      <c r="G90" s="8" t="e">
        <f t="shared" ref="G90:G93" si="19">SUM(F90/D90*100)</f>
        <v>#DIV/0!</v>
      </c>
      <c r="H90" s="13">
        <f t="shared" ref="H90:H93" si="20">SUM(F90-D90)</f>
        <v>2.5</v>
      </c>
    </row>
    <row r="91" spans="1:8" ht="14.25" customHeight="1" x14ac:dyDescent="0.25">
      <c r="A91" s="2" t="s">
        <v>334</v>
      </c>
      <c r="B91" s="27" t="s">
        <v>335</v>
      </c>
      <c r="C91" s="26"/>
      <c r="D91" s="57">
        <v>0</v>
      </c>
      <c r="E91" s="57"/>
      <c r="F91" s="57">
        <v>2.5</v>
      </c>
      <c r="G91" s="8" t="e">
        <f t="shared" si="19"/>
        <v>#DIV/0!</v>
      </c>
      <c r="H91" s="13">
        <f t="shared" si="20"/>
        <v>2.5</v>
      </c>
    </row>
    <row r="92" spans="1:8" ht="14.25" customHeight="1" x14ac:dyDescent="0.25">
      <c r="A92" s="2" t="s">
        <v>378</v>
      </c>
      <c r="B92" s="47" t="s">
        <v>379</v>
      </c>
      <c r="C92" s="26"/>
      <c r="D92" s="57">
        <v>0</v>
      </c>
      <c r="E92" s="57"/>
      <c r="F92" s="57">
        <v>11.2</v>
      </c>
      <c r="G92" s="8" t="e">
        <f t="shared" si="19"/>
        <v>#DIV/0!</v>
      </c>
      <c r="H92" s="13">
        <f t="shared" si="20"/>
        <v>11.2</v>
      </c>
    </row>
    <row r="93" spans="1:8" ht="14.25" customHeight="1" x14ac:dyDescent="0.25">
      <c r="A93" s="2" t="s">
        <v>380</v>
      </c>
      <c r="B93" s="47" t="s">
        <v>381</v>
      </c>
      <c r="C93" s="26"/>
      <c r="D93" s="57">
        <v>0</v>
      </c>
      <c r="E93" s="57"/>
      <c r="F93" s="57">
        <v>11.2</v>
      </c>
      <c r="G93" s="8" t="e">
        <f t="shared" si="19"/>
        <v>#DIV/0!</v>
      </c>
      <c r="H93" s="13">
        <f t="shared" si="20"/>
        <v>11.2</v>
      </c>
    </row>
    <row r="94" spans="1:8" ht="14.25" customHeight="1" x14ac:dyDescent="0.25">
      <c r="A94" s="2" t="s">
        <v>145</v>
      </c>
      <c r="B94" s="27" t="s">
        <v>144</v>
      </c>
      <c r="C94" s="26">
        <v>50000</v>
      </c>
      <c r="D94" s="57">
        <f t="shared" si="14"/>
        <v>50</v>
      </c>
      <c r="E94" s="57"/>
      <c r="F94" s="57">
        <v>10</v>
      </c>
      <c r="G94" s="8">
        <f t="shared" si="15"/>
        <v>20</v>
      </c>
      <c r="H94" s="13">
        <f t="shared" si="16"/>
        <v>-40</v>
      </c>
    </row>
    <row r="95" spans="1:8" ht="14.25" customHeight="1" x14ac:dyDescent="0.25">
      <c r="A95" s="2" t="s">
        <v>147</v>
      </c>
      <c r="B95" s="27" t="s">
        <v>146</v>
      </c>
      <c r="C95" s="26">
        <v>50000</v>
      </c>
      <c r="D95" s="57">
        <f t="shared" si="14"/>
        <v>50</v>
      </c>
      <c r="E95" s="57"/>
      <c r="F95" s="57">
        <v>10</v>
      </c>
      <c r="G95" s="8">
        <f t="shared" si="15"/>
        <v>20</v>
      </c>
      <c r="H95" s="13">
        <f t="shared" si="16"/>
        <v>-40</v>
      </c>
    </row>
    <row r="96" spans="1:8" ht="14.25" customHeight="1" x14ac:dyDescent="0.25">
      <c r="A96" s="2" t="s">
        <v>350</v>
      </c>
      <c r="B96" s="27" t="s">
        <v>351</v>
      </c>
      <c r="C96" s="26"/>
      <c r="D96" s="57">
        <v>0</v>
      </c>
      <c r="E96" s="57"/>
      <c r="F96" s="57">
        <v>20.6</v>
      </c>
      <c r="G96" s="8" t="e">
        <f t="shared" ref="G96:G100" si="21">SUM(F96/D96*100)</f>
        <v>#DIV/0!</v>
      </c>
      <c r="H96" s="13">
        <f t="shared" ref="H96:H100" si="22">SUM(F96-D96)</f>
        <v>20.6</v>
      </c>
    </row>
    <row r="97" spans="1:8" ht="14.25" customHeight="1" x14ac:dyDescent="0.25">
      <c r="A97" s="2" t="s">
        <v>352</v>
      </c>
      <c r="B97" s="27" t="s">
        <v>353</v>
      </c>
      <c r="C97" s="26"/>
      <c r="D97" s="57">
        <v>0</v>
      </c>
      <c r="E97" s="57"/>
      <c r="F97" s="57">
        <v>1.6</v>
      </c>
      <c r="G97" s="8" t="e">
        <f t="shared" si="21"/>
        <v>#DIV/0!</v>
      </c>
      <c r="H97" s="13">
        <f t="shared" si="22"/>
        <v>1.6</v>
      </c>
    </row>
    <row r="98" spans="1:8" ht="14.25" customHeight="1" x14ac:dyDescent="0.25">
      <c r="A98" s="50" t="s">
        <v>401</v>
      </c>
      <c r="B98" s="49" t="s">
        <v>400</v>
      </c>
      <c r="C98" s="26"/>
      <c r="D98" s="57">
        <v>0</v>
      </c>
      <c r="E98" s="57"/>
      <c r="F98" s="57">
        <v>19</v>
      </c>
      <c r="G98" s="8" t="e">
        <f t="shared" si="21"/>
        <v>#DIV/0!</v>
      </c>
      <c r="H98" s="13">
        <f t="shared" si="22"/>
        <v>19</v>
      </c>
    </row>
    <row r="99" spans="1:8" ht="14.25" customHeight="1" x14ac:dyDescent="0.25">
      <c r="A99" s="2" t="s">
        <v>336</v>
      </c>
      <c r="B99" s="27" t="s">
        <v>337</v>
      </c>
      <c r="C99" s="26"/>
      <c r="D99" s="57">
        <v>0</v>
      </c>
      <c r="E99" s="57"/>
      <c r="F99" s="57">
        <v>3</v>
      </c>
      <c r="G99" s="8" t="e">
        <f t="shared" si="21"/>
        <v>#DIV/0!</v>
      </c>
      <c r="H99" s="13">
        <f t="shared" si="22"/>
        <v>3</v>
      </c>
    </row>
    <row r="100" spans="1:8" ht="14.25" customHeight="1" x14ac:dyDescent="0.25">
      <c r="A100" s="2" t="s">
        <v>338</v>
      </c>
      <c r="B100" s="27" t="s">
        <v>339</v>
      </c>
      <c r="C100" s="26"/>
      <c r="D100" s="57">
        <v>0</v>
      </c>
      <c r="E100" s="57"/>
      <c r="F100" s="57">
        <v>3</v>
      </c>
      <c r="G100" s="8" t="e">
        <f t="shared" si="21"/>
        <v>#DIV/0!</v>
      </c>
      <c r="H100" s="13">
        <f t="shared" si="22"/>
        <v>3</v>
      </c>
    </row>
    <row r="101" spans="1:8" ht="14.25" customHeight="1" x14ac:dyDescent="0.25">
      <c r="A101" s="2" t="s">
        <v>149</v>
      </c>
      <c r="B101" s="27" t="s">
        <v>148</v>
      </c>
      <c r="C101" s="26">
        <v>80000</v>
      </c>
      <c r="D101" s="57">
        <f t="shared" si="14"/>
        <v>80</v>
      </c>
      <c r="E101" s="57"/>
      <c r="F101" s="57">
        <v>56.6</v>
      </c>
      <c r="G101" s="8">
        <f t="shared" si="15"/>
        <v>70.75</v>
      </c>
      <c r="H101" s="13">
        <f t="shared" si="16"/>
        <v>-23.4</v>
      </c>
    </row>
    <row r="102" spans="1:8" ht="14.25" customHeight="1" x14ac:dyDescent="0.25">
      <c r="A102" s="2" t="s">
        <v>151</v>
      </c>
      <c r="B102" s="27" t="s">
        <v>150</v>
      </c>
      <c r="C102" s="26">
        <v>80000</v>
      </c>
      <c r="D102" s="57">
        <f t="shared" si="14"/>
        <v>80</v>
      </c>
      <c r="E102" s="57"/>
      <c r="F102" s="57">
        <v>56.6</v>
      </c>
      <c r="G102" s="8">
        <f t="shared" si="15"/>
        <v>70.75</v>
      </c>
      <c r="H102" s="13">
        <f t="shared" si="16"/>
        <v>-23.4</v>
      </c>
    </row>
    <row r="103" spans="1:8" ht="14.25" customHeight="1" x14ac:dyDescent="0.25">
      <c r="A103" s="2" t="s">
        <v>153</v>
      </c>
      <c r="B103" s="27" t="s">
        <v>152</v>
      </c>
      <c r="C103" s="26">
        <v>80000</v>
      </c>
      <c r="D103" s="57">
        <f t="shared" si="14"/>
        <v>80</v>
      </c>
      <c r="E103" s="57">
        <v>1000</v>
      </c>
      <c r="F103" s="57">
        <v>279.3</v>
      </c>
      <c r="G103" s="8">
        <f t="shared" si="15"/>
        <v>349.125</v>
      </c>
      <c r="H103" s="13">
        <f t="shared" si="16"/>
        <v>199.3</v>
      </c>
    </row>
    <row r="104" spans="1:8" ht="14.25" customHeight="1" x14ac:dyDescent="0.25">
      <c r="A104" s="2" t="s">
        <v>155</v>
      </c>
      <c r="B104" s="27" t="s">
        <v>154</v>
      </c>
      <c r="C104" s="26">
        <v>80000</v>
      </c>
      <c r="D104" s="57">
        <f t="shared" si="14"/>
        <v>80</v>
      </c>
      <c r="E104" s="57">
        <v>1000</v>
      </c>
      <c r="F104" s="57">
        <v>279.3</v>
      </c>
      <c r="G104" s="8">
        <f t="shared" si="15"/>
        <v>349.125</v>
      </c>
      <c r="H104" s="13">
        <f t="shared" si="16"/>
        <v>199.3</v>
      </c>
    </row>
    <row r="105" spans="1:8" ht="14.25" customHeight="1" x14ac:dyDescent="0.25">
      <c r="A105" s="2" t="s">
        <v>404</v>
      </c>
      <c r="B105" s="51" t="s">
        <v>402</v>
      </c>
      <c r="C105" s="26"/>
      <c r="D105" s="57">
        <v>0</v>
      </c>
      <c r="E105" s="57"/>
      <c r="F105" s="57">
        <v>1</v>
      </c>
      <c r="G105" s="8" t="e">
        <f t="shared" ref="G105:G106" si="23">SUM(F105/D105*100)</f>
        <v>#DIV/0!</v>
      </c>
      <c r="H105" s="13">
        <f t="shared" ref="H105:H106" si="24">SUM(F105-D105)</f>
        <v>1</v>
      </c>
    </row>
    <row r="106" spans="1:8" ht="14.25" customHeight="1" x14ac:dyDescent="0.25">
      <c r="A106" s="2" t="s">
        <v>405</v>
      </c>
      <c r="B106" s="51" t="s">
        <v>403</v>
      </c>
      <c r="C106" s="26"/>
      <c r="D106" s="57">
        <v>0</v>
      </c>
      <c r="E106" s="57"/>
      <c r="F106" s="57">
        <v>1</v>
      </c>
      <c r="G106" s="8" t="e">
        <f t="shared" si="23"/>
        <v>#DIV/0!</v>
      </c>
      <c r="H106" s="13">
        <f t="shared" si="24"/>
        <v>1</v>
      </c>
    </row>
    <row r="107" spans="1:8" ht="14.25" customHeight="1" x14ac:dyDescent="0.25">
      <c r="A107" s="2" t="s">
        <v>282</v>
      </c>
      <c r="B107" s="27" t="s">
        <v>283</v>
      </c>
      <c r="C107" s="25"/>
      <c r="D107" s="57">
        <f t="shared" si="14"/>
        <v>0</v>
      </c>
      <c r="E107" s="57">
        <v>28.93</v>
      </c>
      <c r="F107" s="57">
        <v>129.9</v>
      </c>
      <c r="G107" s="8" t="e">
        <f t="shared" si="15"/>
        <v>#DIV/0!</v>
      </c>
      <c r="H107" s="13">
        <f t="shared" si="16"/>
        <v>129.9</v>
      </c>
    </row>
    <row r="108" spans="1:8" ht="14.25" customHeight="1" x14ac:dyDescent="0.25">
      <c r="A108" s="2" t="s">
        <v>366</v>
      </c>
      <c r="B108" s="27" t="s">
        <v>367</v>
      </c>
      <c r="C108" s="25"/>
      <c r="D108" s="57">
        <v>0</v>
      </c>
      <c r="E108" s="57"/>
      <c r="F108" s="57">
        <v>12.4</v>
      </c>
      <c r="G108" s="8"/>
      <c r="H108" s="13"/>
    </row>
    <row r="109" spans="1:8" ht="14.25" customHeight="1" x14ac:dyDescent="0.25">
      <c r="A109" s="2" t="s">
        <v>286</v>
      </c>
      <c r="B109" s="27" t="s">
        <v>287</v>
      </c>
      <c r="C109" s="25"/>
      <c r="D109" s="57">
        <f t="shared" si="14"/>
        <v>0</v>
      </c>
      <c r="E109" s="57">
        <v>28.93</v>
      </c>
      <c r="F109" s="57">
        <v>117.5</v>
      </c>
      <c r="G109" s="8" t="e">
        <f t="shared" si="15"/>
        <v>#DIV/0!</v>
      </c>
      <c r="H109" s="13">
        <f t="shared" si="16"/>
        <v>117.5</v>
      </c>
    </row>
    <row r="110" spans="1:8" ht="14.25" customHeight="1" x14ac:dyDescent="0.25">
      <c r="A110" s="2" t="s">
        <v>288</v>
      </c>
      <c r="B110" s="27" t="s">
        <v>289</v>
      </c>
      <c r="C110" s="25"/>
      <c r="D110" s="57">
        <f t="shared" si="14"/>
        <v>0</v>
      </c>
      <c r="E110" s="57">
        <v>28.93</v>
      </c>
      <c r="F110" s="57">
        <v>117.5</v>
      </c>
      <c r="G110" s="8" t="e">
        <f t="shared" si="15"/>
        <v>#DIV/0!</v>
      </c>
      <c r="H110" s="13">
        <f t="shared" si="16"/>
        <v>117.5</v>
      </c>
    </row>
    <row r="111" spans="1:8" ht="14.25" customHeight="1" x14ac:dyDescent="0.25">
      <c r="A111" s="2" t="s">
        <v>157</v>
      </c>
      <c r="B111" s="25" t="s">
        <v>156</v>
      </c>
      <c r="C111" s="26">
        <v>120000</v>
      </c>
      <c r="D111" s="57">
        <f t="shared" si="14"/>
        <v>120</v>
      </c>
      <c r="E111" s="57"/>
      <c r="F111" s="57">
        <v>14.9</v>
      </c>
      <c r="G111" s="8">
        <f t="shared" si="15"/>
        <v>12.416666666666668</v>
      </c>
      <c r="H111" s="13">
        <f t="shared" si="16"/>
        <v>-105.1</v>
      </c>
    </row>
    <row r="112" spans="1:8" ht="14.25" customHeight="1" x14ac:dyDescent="0.25">
      <c r="A112" s="2" t="s">
        <v>159</v>
      </c>
      <c r="B112" s="27" t="s">
        <v>158</v>
      </c>
      <c r="C112" s="26">
        <v>120000</v>
      </c>
      <c r="D112" s="57">
        <f t="shared" si="14"/>
        <v>120</v>
      </c>
      <c r="E112" s="57"/>
      <c r="F112" s="57">
        <v>14.9</v>
      </c>
      <c r="G112" s="8">
        <f t="shared" si="15"/>
        <v>12.416666666666668</v>
      </c>
      <c r="H112" s="13">
        <f t="shared" si="16"/>
        <v>-105.1</v>
      </c>
    </row>
    <row r="113" spans="1:8" ht="14.25" customHeight="1" x14ac:dyDescent="0.25">
      <c r="A113" s="7" t="s">
        <v>161</v>
      </c>
      <c r="B113" s="23" t="s">
        <v>160</v>
      </c>
      <c r="C113" s="24">
        <v>379405.18</v>
      </c>
      <c r="D113" s="56">
        <f t="shared" si="14"/>
        <v>379.40517999999997</v>
      </c>
      <c r="E113" s="56"/>
      <c r="F113" s="56">
        <v>308.5</v>
      </c>
      <c r="G113" s="20">
        <f t="shared" si="15"/>
        <v>81.311488683417551</v>
      </c>
      <c r="H113" s="12">
        <f t="shared" si="16"/>
        <v>-70.905179999999973</v>
      </c>
    </row>
    <row r="114" spans="1:8" ht="14.25" customHeight="1" x14ac:dyDescent="0.25">
      <c r="A114" s="2" t="s">
        <v>374</v>
      </c>
      <c r="B114" s="45" t="s">
        <v>376</v>
      </c>
      <c r="C114" s="24"/>
      <c r="D114" s="57">
        <v>0</v>
      </c>
      <c r="E114" s="57"/>
      <c r="F114" s="57">
        <v>0</v>
      </c>
      <c r="G114" s="8" t="e">
        <f t="shared" ref="G114:G115" si="25">SUM(F114/D114*100)</f>
        <v>#DIV/0!</v>
      </c>
      <c r="H114" s="13">
        <f t="shared" ref="H114:H115" si="26">SUM(F114-D114)</f>
        <v>0</v>
      </c>
    </row>
    <row r="115" spans="1:8" ht="14.25" customHeight="1" x14ac:dyDescent="0.25">
      <c r="A115" s="2" t="s">
        <v>375</v>
      </c>
      <c r="B115" s="45" t="s">
        <v>377</v>
      </c>
      <c r="C115" s="24"/>
      <c r="D115" s="57">
        <v>0</v>
      </c>
      <c r="E115" s="57"/>
      <c r="F115" s="57">
        <v>0</v>
      </c>
      <c r="G115" s="8" t="e">
        <f t="shared" si="25"/>
        <v>#DIV/0!</v>
      </c>
      <c r="H115" s="13">
        <f t="shared" si="26"/>
        <v>0</v>
      </c>
    </row>
    <row r="116" spans="1:8" ht="14.25" customHeight="1" x14ac:dyDescent="0.25">
      <c r="A116" s="2" t="s">
        <v>163</v>
      </c>
      <c r="B116" s="25" t="s">
        <v>162</v>
      </c>
      <c r="C116" s="26">
        <v>379405.18</v>
      </c>
      <c r="D116" s="57">
        <f t="shared" si="14"/>
        <v>379.40517999999997</v>
      </c>
      <c r="E116" s="57"/>
      <c r="F116" s="57">
        <v>308.5</v>
      </c>
      <c r="G116" s="8">
        <f t="shared" si="15"/>
        <v>81.311488683417551</v>
      </c>
      <c r="H116" s="13">
        <f t="shared" si="16"/>
        <v>-70.905179999999973</v>
      </c>
    </row>
    <row r="117" spans="1:8" ht="14.25" customHeight="1" x14ac:dyDescent="0.25">
      <c r="A117" s="2" t="s">
        <v>165</v>
      </c>
      <c r="B117" s="27" t="s">
        <v>164</v>
      </c>
      <c r="C117" s="26">
        <v>379405.18</v>
      </c>
      <c r="D117" s="57">
        <f t="shared" si="14"/>
        <v>379.40517999999997</v>
      </c>
      <c r="E117" s="57"/>
      <c r="F117" s="57">
        <v>308.5</v>
      </c>
      <c r="G117" s="8">
        <f t="shared" si="15"/>
        <v>81.311488683417551</v>
      </c>
      <c r="H117" s="13">
        <f t="shared" si="16"/>
        <v>-70.905179999999973</v>
      </c>
    </row>
    <row r="118" spans="1:8" ht="14.25" customHeight="1" x14ac:dyDescent="0.25">
      <c r="A118" s="7" t="s">
        <v>167</v>
      </c>
      <c r="B118" s="23" t="s">
        <v>166</v>
      </c>
      <c r="C118" s="24">
        <v>1191571417.8599999</v>
      </c>
      <c r="D118" s="56">
        <v>1227456.2</v>
      </c>
      <c r="E118" s="56">
        <v>44830517.630000003</v>
      </c>
      <c r="F118" s="56">
        <v>1146556.6000000001</v>
      </c>
      <c r="G118" s="20">
        <f t="shared" si="15"/>
        <v>93.409166046006376</v>
      </c>
      <c r="H118" s="12">
        <f t="shared" si="16"/>
        <v>-80899.59999999986</v>
      </c>
    </row>
    <row r="119" spans="1:8" ht="14.25" customHeight="1" x14ac:dyDescent="0.25">
      <c r="A119" s="7" t="s">
        <v>169</v>
      </c>
      <c r="B119" s="28" t="s">
        <v>168</v>
      </c>
      <c r="C119" s="24">
        <v>1142975392.4000001</v>
      </c>
      <c r="D119" s="56">
        <v>1184851.3999999999</v>
      </c>
      <c r="E119" s="56">
        <v>45656985.149999999</v>
      </c>
      <c r="F119" s="56">
        <v>1115266.7</v>
      </c>
      <c r="G119" s="20">
        <f t="shared" si="15"/>
        <v>94.127136955739772</v>
      </c>
      <c r="H119" s="12">
        <f t="shared" si="16"/>
        <v>-69584.699999999953</v>
      </c>
    </row>
    <row r="120" spans="1:8" ht="14.25" customHeight="1" x14ac:dyDescent="0.25">
      <c r="A120" s="7" t="s">
        <v>171</v>
      </c>
      <c r="B120" s="28" t="s">
        <v>170</v>
      </c>
      <c r="C120" s="24">
        <v>307344700</v>
      </c>
      <c r="D120" s="56">
        <v>309080.90000000002</v>
      </c>
      <c r="E120" s="56">
        <v>24331500</v>
      </c>
      <c r="F120" s="56">
        <v>278346.5</v>
      </c>
      <c r="G120" s="20">
        <f t="shared" si="15"/>
        <v>90.056195643276567</v>
      </c>
      <c r="H120" s="12">
        <f t="shared" si="16"/>
        <v>-30734.400000000023</v>
      </c>
    </row>
    <row r="121" spans="1:8" ht="14.25" customHeight="1" x14ac:dyDescent="0.25">
      <c r="A121" s="2" t="s">
        <v>173</v>
      </c>
      <c r="B121" s="25" t="s">
        <v>172</v>
      </c>
      <c r="C121" s="26">
        <v>307344700</v>
      </c>
      <c r="D121" s="57">
        <f t="shared" si="14"/>
        <v>307344.7</v>
      </c>
      <c r="E121" s="57">
        <v>24331500</v>
      </c>
      <c r="F121" s="57">
        <v>276610.2</v>
      </c>
      <c r="G121" s="8">
        <f t="shared" si="15"/>
        <v>89.999990238972728</v>
      </c>
      <c r="H121" s="13">
        <f t="shared" si="16"/>
        <v>-30734.5</v>
      </c>
    </row>
    <row r="122" spans="1:8" ht="14.25" customHeight="1" x14ac:dyDescent="0.25">
      <c r="A122" s="2" t="s">
        <v>223</v>
      </c>
      <c r="B122" s="27" t="s">
        <v>172</v>
      </c>
      <c r="C122" s="26">
        <v>307344700</v>
      </c>
      <c r="D122" s="57">
        <f t="shared" si="14"/>
        <v>307344.7</v>
      </c>
      <c r="E122" s="57">
        <v>24331500</v>
      </c>
      <c r="F122" s="57">
        <v>276610.2</v>
      </c>
      <c r="G122" s="8">
        <f t="shared" si="15"/>
        <v>89.999990238972728</v>
      </c>
      <c r="H122" s="13">
        <f t="shared" si="16"/>
        <v>-30734.5</v>
      </c>
    </row>
    <row r="123" spans="1:8" ht="14.25" customHeight="1" x14ac:dyDescent="0.25">
      <c r="A123" s="14" t="s">
        <v>382</v>
      </c>
      <c r="B123" s="14" t="s">
        <v>383</v>
      </c>
      <c r="C123" s="26"/>
      <c r="D123" s="57">
        <v>1736.2</v>
      </c>
      <c r="E123" s="57"/>
      <c r="F123" s="57">
        <v>1736.2</v>
      </c>
      <c r="G123" s="8">
        <f t="shared" ref="G123:G125" si="27">SUM(F123/D123*100)</f>
        <v>100</v>
      </c>
      <c r="H123" s="13">
        <f t="shared" ref="H123:H125" si="28">SUM(F123-D123)</f>
        <v>0</v>
      </c>
    </row>
    <row r="124" spans="1:8" ht="14.25" customHeight="1" x14ac:dyDescent="0.25">
      <c r="A124" s="15" t="s">
        <v>385</v>
      </c>
      <c r="B124" s="9" t="s">
        <v>384</v>
      </c>
      <c r="C124" s="30"/>
      <c r="D124" s="57">
        <v>720</v>
      </c>
      <c r="E124" s="57"/>
      <c r="F124" s="57">
        <v>720</v>
      </c>
      <c r="G124" s="8">
        <f t="shared" si="27"/>
        <v>100</v>
      </c>
      <c r="H124" s="13">
        <f t="shared" si="28"/>
        <v>0</v>
      </c>
    </row>
    <row r="125" spans="1:8" ht="14.25" customHeight="1" x14ac:dyDescent="0.25">
      <c r="A125" s="15" t="s">
        <v>385</v>
      </c>
      <c r="B125" s="9" t="s">
        <v>409</v>
      </c>
      <c r="C125" s="30"/>
      <c r="D125" s="57">
        <v>1016.2</v>
      </c>
      <c r="E125" s="57"/>
      <c r="F125" s="57">
        <v>1016.2</v>
      </c>
      <c r="G125" s="8">
        <f t="shared" si="27"/>
        <v>100</v>
      </c>
      <c r="H125" s="13">
        <f t="shared" si="28"/>
        <v>0</v>
      </c>
    </row>
    <row r="126" spans="1:8" ht="14.25" customHeight="1" x14ac:dyDescent="0.25">
      <c r="A126" s="58" t="s">
        <v>175</v>
      </c>
      <c r="B126" s="59" t="s">
        <v>174</v>
      </c>
      <c r="C126" s="24">
        <v>559877834.39999998</v>
      </c>
      <c r="D126" s="56">
        <v>565558.9</v>
      </c>
      <c r="E126" s="56">
        <v>179206.51</v>
      </c>
      <c r="F126" s="56">
        <v>533300.80000000005</v>
      </c>
      <c r="G126" s="20">
        <f t="shared" si="15"/>
        <v>94.296243945590817</v>
      </c>
      <c r="H126" s="12">
        <f t="shared" si="16"/>
        <v>-32258.099999999977</v>
      </c>
    </row>
    <row r="127" spans="1:8" ht="14.25" customHeight="1" x14ac:dyDescent="0.25">
      <c r="A127" s="2" t="s">
        <v>177</v>
      </c>
      <c r="B127" s="27" t="s">
        <v>176</v>
      </c>
      <c r="C127" s="26">
        <v>8769700</v>
      </c>
      <c r="D127" s="57">
        <f t="shared" si="14"/>
        <v>8769.7000000000007</v>
      </c>
      <c r="E127" s="57"/>
      <c r="F127" s="57">
        <v>8769.7000000000007</v>
      </c>
      <c r="G127" s="8">
        <f t="shared" si="15"/>
        <v>100</v>
      </c>
      <c r="H127" s="13">
        <f t="shared" si="16"/>
        <v>0</v>
      </c>
    </row>
    <row r="128" spans="1:8" ht="14.25" customHeight="1" x14ac:dyDescent="0.25">
      <c r="A128" s="2" t="s">
        <v>225</v>
      </c>
      <c r="B128" s="6" t="s">
        <v>226</v>
      </c>
      <c r="C128" s="26">
        <v>8769700</v>
      </c>
      <c r="D128" s="57">
        <f t="shared" si="14"/>
        <v>8769.7000000000007</v>
      </c>
      <c r="E128" s="57"/>
      <c r="F128" s="57">
        <v>8769.7000000000007</v>
      </c>
      <c r="G128" s="8">
        <f t="shared" si="15"/>
        <v>100</v>
      </c>
      <c r="H128" s="13">
        <f t="shared" si="16"/>
        <v>0</v>
      </c>
    </row>
    <row r="129" spans="1:8" ht="14.25" customHeight="1" x14ac:dyDescent="0.25">
      <c r="A129" s="2" t="s">
        <v>388</v>
      </c>
      <c r="B129" s="47" t="s">
        <v>389</v>
      </c>
      <c r="C129" s="26"/>
      <c r="D129" s="57">
        <v>12450.5</v>
      </c>
      <c r="E129" s="57"/>
      <c r="F129" s="66">
        <v>12450.5</v>
      </c>
      <c r="G129" s="8">
        <f t="shared" ref="G129:G132" si="29">SUM(F129/D129*100)</f>
        <v>100</v>
      </c>
      <c r="H129" s="13">
        <f t="shared" ref="H129:H132" si="30">SUM(F129-D129)</f>
        <v>0</v>
      </c>
    </row>
    <row r="130" spans="1:8" ht="14.25" customHeight="1" x14ac:dyDescent="0.25">
      <c r="A130" s="2" t="s">
        <v>390</v>
      </c>
      <c r="B130" s="6" t="s">
        <v>391</v>
      </c>
      <c r="C130" s="26"/>
      <c r="D130" s="57">
        <v>12450.5</v>
      </c>
      <c r="E130" s="57"/>
      <c r="F130" s="66">
        <v>12450.5</v>
      </c>
      <c r="G130" s="8">
        <f t="shared" si="29"/>
        <v>100</v>
      </c>
      <c r="H130" s="13">
        <f t="shared" si="30"/>
        <v>0</v>
      </c>
    </row>
    <row r="131" spans="1:8" ht="14.25" customHeight="1" x14ac:dyDescent="0.25">
      <c r="A131" s="2" t="s">
        <v>392</v>
      </c>
      <c r="B131" s="47" t="s">
        <v>393</v>
      </c>
      <c r="C131" s="26"/>
      <c r="D131" s="57">
        <v>14238.1</v>
      </c>
      <c r="E131" s="57"/>
      <c r="F131" s="66">
        <v>14238.1</v>
      </c>
      <c r="G131" s="8">
        <f t="shared" si="29"/>
        <v>100</v>
      </c>
      <c r="H131" s="13">
        <f t="shared" si="30"/>
        <v>0</v>
      </c>
    </row>
    <row r="132" spans="1:8" ht="14.25" customHeight="1" x14ac:dyDescent="0.25">
      <c r="A132" s="2" t="s">
        <v>394</v>
      </c>
      <c r="B132" s="6" t="s">
        <v>246</v>
      </c>
      <c r="C132" s="26"/>
      <c r="D132" s="57">
        <v>14238.1</v>
      </c>
      <c r="E132" s="57"/>
      <c r="F132" s="66">
        <v>14238.1</v>
      </c>
      <c r="G132" s="8">
        <f t="shared" si="29"/>
        <v>100</v>
      </c>
      <c r="H132" s="13">
        <f t="shared" si="30"/>
        <v>0</v>
      </c>
    </row>
    <row r="133" spans="1:8" ht="14.25" customHeight="1" x14ac:dyDescent="0.25">
      <c r="A133" s="2" t="s">
        <v>179</v>
      </c>
      <c r="B133" s="29" t="s">
        <v>178</v>
      </c>
      <c r="C133" s="26">
        <v>5403598.3200000003</v>
      </c>
      <c r="D133" s="66">
        <v>5006.8</v>
      </c>
      <c r="E133" s="66"/>
      <c r="F133" s="66">
        <v>5006.8</v>
      </c>
      <c r="G133" s="8">
        <f t="shared" si="15"/>
        <v>100</v>
      </c>
      <c r="H133" s="13">
        <f t="shared" si="16"/>
        <v>0</v>
      </c>
    </row>
    <row r="134" spans="1:8" ht="14.25" customHeight="1" x14ac:dyDescent="0.25">
      <c r="A134" s="4" t="s">
        <v>227</v>
      </c>
      <c r="B134" s="9" t="s">
        <v>228</v>
      </c>
      <c r="C134" s="33">
        <v>5403598.3200000003</v>
      </c>
      <c r="D134" s="60">
        <v>3755.1</v>
      </c>
      <c r="E134" s="67"/>
      <c r="F134" s="60">
        <v>3755.1</v>
      </c>
      <c r="G134" s="19">
        <f t="shared" si="15"/>
        <v>100</v>
      </c>
      <c r="H134" s="13">
        <f t="shared" si="16"/>
        <v>0</v>
      </c>
    </row>
    <row r="135" spans="1:8" ht="14.25" customHeight="1" x14ac:dyDescent="0.25">
      <c r="A135" s="4" t="s">
        <v>229</v>
      </c>
      <c r="B135" s="9" t="s">
        <v>230</v>
      </c>
      <c r="C135" s="33"/>
      <c r="D135" s="60">
        <v>1251.7</v>
      </c>
      <c r="E135" s="67"/>
      <c r="F135" s="60">
        <v>1251.7</v>
      </c>
      <c r="G135" s="19">
        <f t="shared" ref="G135" si="31">SUM(F135/D135*100)</f>
        <v>100</v>
      </c>
      <c r="H135" s="13">
        <f t="shared" ref="H135" si="32">SUM(F135-D135)</f>
        <v>0</v>
      </c>
    </row>
    <row r="136" spans="1:8" ht="14.25" customHeight="1" x14ac:dyDescent="0.25">
      <c r="A136" s="2" t="s">
        <v>300</v>
      </c>
      <c r="B136" s="31" t="s">
        <v>301</v>
      </c>
      <c r="C136" s="26">
        <v>125633086</v>
      </c>
      <c r="D136" s="64">
        <v>124235.8</v>
      </c>
      <c r="E136" s="63"/>
      <c r="F136" s="64">
        <v>124235.8</v>
      </c>
      <c r="G136" s="8">
        <f t="shared" si="15"/>
        <v>100</v>
      </c>
      <c r="H136" s="13">
        <f t="shared" si="16"/>
        <v>0</v>
      </c>
    </row>
    <row r="137" spans="1:8" ht="14.25" customHeight="1" x14ac:dyDescent="0.25">
      <c r="A137" s="4" t="s">
        <v>306</v>
      </c>
      <c r="B137" s="17" t="s">
        <v>308</v>
      </c>
      <c r="C137" s="33"/>
      <c r="D137" s="60">
        <v>119266.3</v>
      </c>
      <c r="E137" s="68"/>
      <c r="F137" s="60">
        <v>119266.3</v>
      </c>
      <c r="G137" s="19">
        <f t="shared" si="15"/>
        <v>100</v>
      </c>
      <c r="H137" s="13">
        <f t="shared" si="16"/>
        <v>0</v>
      </c>
    </row>
    <row r="138" spans="1:8" ht="14.25" customHeight="1" x14ac:dyDescent="0.25">
      <c r="A138" s="4" t="s">
        <v>307</v>
      </c>
      <c r="B138" s="17" t="s">
        <v>309</v>
      </c>
      <c r="C138" s="33"/>
      <c r="D138" s="60">
        <v>4969.5</v>
      </c>
      <c r="E138" s="68"/>
      <c r="F138" s="60">
        <v>4969.5</v>
      </c>
      <c r="G138" s="19">
        <f t="shared" ref="G138" si="33">SUM(F138/D138*100)</f>
        <v>100</v>
      </c>
      <c r="H138" s="13">
        <f t="shared" ref="H138" si="34">SUM(F138-D138)</f>
        <v>0</v>
      </c>
    </row>
    <row r="139" spans="1:8" ht="14.25" customHeight="1" x14ac:dyDescent="0.25">
      <c r="A139" s="2" t="s">
        <v>181</v>
      </c>
      <c r="B139" s="32" t="s">
        <v>180</v>
      </c>
      <c r="C139" s="26">
        <v>44997.279999999999</v>
      </c>
      <c r="D139" s="64">
        <v>178.3</v>
      </c>
      <c r="E139" s="57"/>
      <c r="F139" s="64">
        <v>178.3</v>
      </c>
      <c r="G139" s="8">
        <f t="shared" si="15"/>
        <v>100</v>
      </c>
      <c r="H139" s="8">
        <f t="shared" si="16"/>
        <v>0</v>
      </c>
    </row>
    <row r="140" spans="1:8" ht="14.25" customHeight="1" x14ac:dyDescent="0.25">
      <c r="A140" s="4" t="s">
        <v>231</v>
      </c>
      <c r="B140" s="9" t="s">
        <v>232</v>
      </c>
      <c r="C140" s="33">
        <v>44997.279999999999</v>
      </c>
      <c r="D140" s="69">
        <v>133.69999999999999</v>
      </c>
      <c r="E140" s="68"/>
      <c r="F140" s="69">
        <v>33.700000000000003</v>
      </c>
      <c r="G140" s="19">
        <f t="shared" si="15"/>
        <v>25.205684367988034</v>
      </c>
      <c r="H140" s="8">
        <f t="shared" si="16"/>
        <v>-99.999999999999986</v>
      </c>
    </row>
    <row r="141" spans="1:8" ht="14.25" customHeight="1" x14ac:dyDescent="0.25">
      <c r="A141" s="4" t="s">
        <v>233</v>
      </c>
      <c r="B141" s="9" t="s">
        <v>234</v>
      </c>
      <c r="C141" s="33"/>
      <c r="D141" s="69">
        <v>44.6</v>
      </c>
      <c r="E141" s="68"/>
      <c r="F141" s="69">
        <v>144.6</v>
      </c>
      <c r="G141" s="19">
        <f t="shared" ref="G141" si="35">SUM(F141/D141*100)</f>
        <v>324.21524663677127</v>
      </c>
      <c r="H141" s="8">
        <f t="shared" ref="H141" si="36">SUM(F141-D141)</f>
        <v>100</v>
      </c>
    </row>
    <row r="142" spans="1:8" ht="14.25" customHeight="1" x14ac:dyDescent="0.25">
      <c r="A142" s="2" t="s">
        <v>183</v>
      </c>
      <c r="B142" s="31" t="s">
        <v>182</v>
      </c>
      <c r="C142" s="26">
        <v>5208300</v>
      </c>
      <c r="D142" s="63">
        <f t="shared" si="14"/>
        <v>5208.3</v>
      </c>
      <c r="E142" s="57"/>
      <c r="F142" s="64">
        <v>5208.3</v>
      </c>
      <c r="G142" s="8">
        <f t="shared" si="15"/>
        <v>100</v>
      </c>
      <c r="H142" s="8">
        <f t="shared" si="16"/>
        <v>0</v>
      </c>
    </row>
    <row r="143" spans="1:8" ht="14.25" customHeight="1" x14ac:dyDescent="0.25">
      <c r="A143" s="4" t="s">
        <v>235</v>
      </c>
      <c r="B143" s="9" t="s">
        <v>236</v>
      </c>
      <c r="C143" s="30">
        <v>5208300</v>
      </c>
      <c r="D143" s="57">
        <v>5000</v>
      </c>
      <c r="E143" s="65"/>
      <c r="F143" s="69">
        <v>5000</v>
      </c>
      <c r="G143" s="19">
        <f t="shared" si="15"/>
        <v>100</v>
      </c>
      <c r="H143" s="8">
        <f t="shared" si="16"/>
        <v>0</v>
      </c>
    </row>
    <row r="144" spans="1:8" ht="14.25" customHeight="1" x14ac:dyDescent="0.25">
      <c r="A144" s="4" t="s">
        <v>310</v>
      </c>
      <c r="B144" s="9" t="s">
        <v>237</v>
      </c>
      <c r="C144" s="30"/>
      <c r="D144" s="57">
        <v>208.3</v>
      </c>
      <c r="E144" s="65"/>
      <c r="F144" s="69">
        <v>208.3</v>
      </c>
      <c r="G144" s="19">
        <f t="shared" ref="G144" si="37">SUM(F144/D144*100)</f>
        <v>100</v>
      </c>
      <c r="H144" s="8">
        <f t="shared" ref="H144" si="38">SUM(F144-D144)</f>
        <v>0</v>
      </c>
    </row>
    <row r="145" spans="1:8" ht="14.25" customHeight="1" x14ac:dyDescent="0.25">
      <c r="A145" s="2" t="s">
        <v>302</v>
      </c>
      <c r="B145" s="31" t="s">
        <v>303</v>
      </c>
      <c r="C145" s="26">
        <v>68490427.310000002</v>
      </c>
      <c r="D145" s="66">
        <v>73311.5</v>
      </c>
      <c r="E145" s="66"/>
      <c r="F145" s="64">
        <v>73305</v>
      </c>
      <c r="G145" s="8">
        <f t="shared" si="15"/>
        <v>99.991133723904156</v>
      </c>
      <c r="H145" s="8">
        <f t="shared" si="16"/>
        <v>-6.5</v>
      </c>
    </row>
    <row r="146" spans="1:8" ht="14.25" customHeight="1" x14ac:dyDescent="0.25">
      <c r="A146" s="4" t="s">
        <v>311</v>
      </c>
      <c r="B146" s="9" t="s">
        <v>313</v>
      </c>
      <c r="C146" s="33"/>
      <c r="D146" s="70">
        <v>63418</v>
      </c>
      <c r="E146" s="67"/>
      <c r="F146" s="69">
        <v>63418</v>
      </c>
      <c r="G146" s="19">
        <f t="shared" si="15"/>
        <v>100</v>
      </c>
      <c r="H146" s="8">
        <f t="shared" si="16"/>
        <v>0</v>
      </c>
    </row>
    <row r="147" spans="1:8" ht="14.25" customHeight="1" x14ac:dyDescent="0.25">
      <c r="A147" s="4" t="s">
        <v>311</v>
      </c>
      <c r="B147" s="9" t="s">
        <v>314</v>
      </c>
      <c r="C147" s="33"/>
      <c r="D147" s="70">
        <v>6932.2</v>
      </c>
      <c r="E147" s="67"/>
      <c r="F147" s="69">
        <v>6932.2</v>
      </c>
      <c r="G147" s="19">
        <f t="shared" ref="G147:G152" si="39">SUM(F147/D147*100)</f>
        <v>100</v>
      </c>
      <c r="H147" s="8">
        <f t="shared" ref="H147:H152" si="40">SUM(F147-D147)</f>
        <v>0</v>
      </c>
    </row>
    <row r="148" spans="1:8" ht="14.25" customHeight="1" x14ac:dyDescent="0.25">
      <c r="A148" s="4" t="s">
        <v>312</v>
      </c>
      <c r="B148" s="9" t="s">
        <v>315</v>
      </c>
      <c r="C148" s="33"/>
      <c r="D148" s="70">
        <v>2672.4</v>
      </c>
      <c r="E148" s="67"/>
      <c r="F148" s="69">
        <v>2665.9</v>
      </c>
      <c r="G148" s="19">
        <f t="shared" si="39"/>
        <v>99.756772938182905</v>
      </c>
      <c r="H148" s="8">
        <f t="shared" si="40"/>
        <v>-6.5</v>
      </c>
    </row>
    <row r="149" spans="1:8" ht="14.25" customHeight="1" x14ac:dyDescent="0.25">
      <c r="A149" s="4" t="s">
        <v>312</v>
      </c>
      <c r="B149" s="9" t="s">
        <v>247</v>
      </c>
      <c r="C149" s="33"/>
      <c r="D149" s="70">
        <v>288.8</v>
      </c>
      <c r="E149" s="67"/>
      <c r="F149" s="69">
        <v>288.8</v>
      </c>
      <c r="G149" s="40">
        <f t="shared" si="39"/>
        <v>100</v>
      </c>
      <c r="H149" s="8">
        <f t="shared" si="40"/>
        <v>0</v>
      </c>
    </row>
    <row r="150" spans="1:8" ht="14.25" customHeight="1" x14ac:dyDescent="0.25">
      <c r="A150" s="14" t="s">
        <v>368</v>
      </c>
      <c r="B150" s="41" t="s">
        <v>369</v>
      </c>
      <c r="C150" s="42"/>
      <c r="D150" s="71">
        <v>251.8</v>
      </c>
      <c r="E150" s="72"/>
      <c r="F150" s="73">
        <v>251.8</v>
      </c>
      <c r="G150" s="22">
        <f t="shared" si="39"/>
        <v>100</v>
      </c>
      <c r="H150" s="19">
        <f t="shared" si="40"/>
        <v>0</v>
      </c>
    </row>
    <row r="151" spans="1:8" ht="14.25" customHeight="1" x14ac:dyDescent="0.25">
      <c r="A151" s="15" t="s">
        <v>372</v>
      </c>
      <c r="B151" s="9" t="s">
        <v>370</v>
      </c>
      <c r="C151" s="39"/>
      <c r="D151" s="60">
        <v>188.8</v>
      </c>
      <c r="E151" s="67"/>
      <c r="F151" s="60">
        <v>188.8</v>
      </c>
      <c r="G151" s="22">
        <f t="shared" si="39"/>
        <v>100</v>
      </c>
      <c r="H151" s="19">
        <f t="shared" si="40"/>
        <v>0</v>
      </c>
    </row>
    <row r="152" spans="1:8" ht="14.25" customHeight="1" x14ac:dyDescent="0.25">
      <c r="A152" s="15" t="s">
        <v>373</v>
      </c>
      <c r="B152" s="9" t="s">
        <v>371</v>
      </c>
      <c r="C152" s="39"/>
      <c r="D152" s="60">
        <v>62.9</v>
      </c>
      <c r="E152" s="67"/>
      <c r="F152" s="60">
        <v>62.9</v>
      </c>
      <c r="G152" s="22">
        <f t="shared" si="39"/>
        <v>100</v>
      </c>
      <c r="H152" s="19">
        <f t="shared" si="40"/>
        <v>0</v>
      </c>
    </row>
    <row r="153" spans="1:8" ht="14.25" customHeight="1" x14ac:dyDescent="0.25">
      <c r="A153" s="15" t="s">
        <v>304</v>
      </c>
      <c r="B153" s="36" t="s">
        <v>305</v>
      </c>
      <c r="C153" s="39">
        <v>58928918.920000002</v>
      </c>
      <c r="D153" s="67">
        <v>49350.8</v>
      </c>
      <c r="E153" s="74"/>
      <c r="F153" s="67">
        <v>49350.8</v>
      </c>
      <c r="G153" s="22">
        <f t="shared" si="15"/>
        <v>100</v>
      </c>
      <c r="H153" s="19">
        <f t="shared" si="16"/>
        <v>0</v>
      </c>
    </row>
    <row r="154" spans="1:8" ht="14.25" customHeight="1" x14ac:dyDescent="0.25">
      <c r="A154" s="15" t="s">
        <v>316</v>
      </c>
      <c r="B154" s="9" t="s">
        <v>318</v>
      </c>
      <c r="C154" s="61"/>
      <c r="D154" s="60">
        <v>36519.599999999999</v>
      </c>
      <c r="E154" s="67"/>
      <c r="F154" s="60">
        <v>36519.599999999999</v>
      </c>
      <c r="G154" s="46">
        <f t="shared" si="15"/>
        <v>100</v>
      </c>
      <c r="H154" s="8">
        <f t="shared" si="16"/>
        <v>0</v>
      </c>
    </row>
    <row r="155" spans="1:8" ht="14.25" customHeight="1" x14ac:dyDescent="0.25">
      <c r="A155" s="43" t="s">
        <v>317</v>
      </c>
      <c r="B155" s="44" t="s">
        <v>319</v>
      </c>
      <c r="C155" s="62"/>
      <c r="D155" s="60">
        <v>12831.2</v>
      </c>
      <c r="E155" s="52"/>
      <c r="F155" s="60">
        <v>12831.2</v>
      </c>
      <c r="G155" s="19">
        <f t="shared" ref="G155" si="41">SUM(F155/D155*100)</f>
        <v>100</v>
      </c>
      <c r="H155" s="8">
        <f t="shared" ref="H155" si="42">SUM(F155-D155)</f>
        <v>0</v>
      </c>
    </row>
    <row r="156" spans="1:8" ht="14.25" customHeight="1" x14ac:dyDescent="0.25">
      <c r="A156" s="2" t="s">
        <v>185</v>
      </c>
      <c r="B156" s="31" t="s">
        <v>184</v>
      </c>
      <c r="C156" s="26">
        <v>178197603</v>
      </c>
      <c r="D156" s="63">
        <f t="shared" si="14"/>
        <v>178197.603</v>
      </c>
      <c r="E156" s="63"/>
      <c r="F156" s="64">
        <v>171432.9</v>
      </c>
      <c r="G156" s="8">
        <f t="shared" si="15"/>
        <v>96.203819307266443</v>
      </c>
      <c r="H156" s="8">
        <f t="shared" si="16"/>
        <v>-6764.7030000000086</v>
      </c>
    </row>
    <row r="157" spans="1:8" ht="14.25" customHeight="1" x14ac:dyDescent="0.25">
      <c r="A157" s="4" t="s">
        <v>238</v>
      </c>
      <c r="B157" s="9" t="s">
        <v>313</v>
      </c>
      <c r="C157" s="30"/>
      <c r="D157" s="57">
        <v>171069.7</v>
      </c>
      <c r="E157" s="65"/>
      <c r="F157" s="60">
        <v>164575.5</v>
      </c>
      <c r="G157" s="19">
        <f t="shared" si="15"/>
        <v>96.203769574623664</v>
      </c>
      <c r="H157" s="8">
        <f t="shared" si="16"/>
        <v>-6494.2000000000116</v>
      </c>
    </row>
    <row r="158" spans="1:8" ht="14.25" customHeight="1" x14ac:dyDescent="0.25">
      <c r="A158" s="4" t="s">
        <v>239</v>
      </c>
      <c r="B158" s="9" t="s">
        <v>315</v>
      </c>
      <c r="C158" s="30"/>
      <c r="D158" s="57">
        <v>7127.9</v>
      </c>
      <c r="E158" s="65"/>
      <c r="F158" s="60">
        <v>6857.3</v>
      </c>
      <c r="G158" s="19">
        <f t="shared" ref="G158" si="43">SUM(F158/D158*100)</f>
        <v>96.203650444029805</v>
      </c>
      <c r="H158" s="8">
        <f t="shared" ref="H158" si="44">SUM(F158-D158)</f>
        <v>-270.59999999999945</v>
      </c>
    </row>
    <row r="159" spans="1:8" ht="14.25" customHeight="1" x14ac:dyDescent="0.25">
      <c r="A159" s="4" t="s">
        <v>187</v>
      </c>
      <c r="B159" s="34" t="s">
        <v>186</v>
      </c>
      <c r="C159" s="30">
        <v>105444176.37</v>
      </c>
      <c r="D159" s="57">
        <v>94359.6</v>
      </c>
      <c r="E159" s="57">
        <v>179206.51</v>
      </c>
      <c r="F159" s="63">
        <v>68872.800000000003</v>
      </c>
      <c r="G159" s="8">
        <f>SUM(F159/D159*100)</f>
        <v>72.989711698650694</v>
      </c>
      <c r="H159" s="8">
        <f>SUM(F159-D159)</f>
        <v>-25486.800000000003</v>
      </c>
    </row>
    <row r="160" spans="1:8" ht="14.25" customHeight="1" x14ac:dyDescent="0.25">
      <c r="A160" s="4" t="s">
        <v>240</v>
      </c>
      <c r="B160" s="9" t="s">
        <v>322</v>
      </c>
      <c r="C160" s="30"/>
      <c r="D160" s="57">
        <v>17381</v>
      </c>
      <c r="E160" s="57"/>
      <c r="F160" s="57">
        <v>17381</v>
      </c>
      <c r="G160" s="8">
        <f t="shared" ref="G160" si="45">SUM(F160/D160*100)</f>
        <v>100</v>
      </c>
      <c r="H160" s="8">
        <f t="shared" ref="H160" si="46">SUM(F160-D160)</f>
        <v>0</v>
      </c>
    </row>
    <row r="161" spans="1:11" ht="14.25" customHeight="1" x14ac:dyDescent="0.25">
      <c r="A161" s="4" t="s">
        <v>240</v>
      </c>
      <c r="B161" s="9" t="s">
        <v>241</v>
      </c>
      <c r="C161" s="30">
        <v>105444176.37</v>
      </c>
      <c r="D161" s="57">
        <v>2859.1</v>
      </c>
      <c r="E161" s="57">
        <v>179206.51</v>
      </c>
      <c r="F161" s="57">
        <v>2716.1</v>
      </c>
      <c r="G161" s="8">
        <f t="shared" ref="G161" si="47">SUM(F161/D161*100)</f>
        <v>94.998426078136475</v>
      </c>
      <c r="H161" s="8">
        <f t="shared" ref="H161" si="48">SUM(F161-D161)</f>
        <v>-143</v>
      </c>
    </row>
    <row r="162" spans="1:11" ht="14.25" customHeight="1" x14ac:dyDescent="0.25">
      <c r="A162" s="4" t="s">
        <v>240</v>
      </c>
      <c r="B162" s="9" t="s">
        <v>224</v>
      </c>
      <c r="C162" s="30"/>
      <c r="D162" s="57">
        <v>50477.9</v>
      </c>
      <c r="E162" s="57"/>
      <c r="F162" s="57">
        <v>25606.799999999999</v>
      </c>
      <c r="G162" s="8">
        <f t="shared" ref="G162:G171" si="49">SUM(F162/D162*100)</f>
        <v>50.728734753228636</v>
      </c>
      <c r="H162" s="8">
        <f t="shared" ref="H162:H171" si="50">SUM(F162-D162)</f>
        <v>-24871.100000000002</v>
      </c>
    </row>
    <row r="163" spans="1:11" ht="14.25" customHeight="1" x14ac:dyDescent="0.25">
      <c r="A163" s="4" t="s">
        <v>240</v>
      </c>
      <c r="B163" s="9" t="s">
        <v>242</v>
      </c>
      <c r="C163" s="30"/>
      <c r="D163" s="57">
        <v>3734.4</v>
      </c>
      <c r="E163" s="57"/>
      <c r="F163" s="57">
        <v>3734.4</v>
      </c>
      <c r="G163" s="8">
        <f t="shared" si="49"/>
        <v>100</v>
      </c>
      <c r="H163" s="8">
        <f t="shared" si="50"/>
        <v>0</v>
      </c>
    </row>
    <row r="164" spans="1:11" ht="14.25" customHeight="1" x14ac:dyDescent="0.25">
      <c r="A164" s="4" t="s">
        <v>240</v>
      </c>
      <c r="B164" s="9" t="s">
        <v>319</v>
      </c>
      <c r="C164" s="30"/>
      <c r="D164" s="57">
        <v>807</v>
      </c>
      <c r="E164" s="57"/>
      <c r="F164" s="57">
        <v>807</v>
      </c>
      <c r="G164" s="8">
        <f t="shared" si="49"/>
        <v>100</v>
      </c>
      <c r="H164" s="8">
        <f t="shared" si="50"/>
        <v>0</v>
      </c>
    </row>
    <row r="165" spans="1:11" ht="14.25" customHeight="1" x14ac:dyDescent="0.25">
      <c r="A165" s="4" t="s">
        <v>240</v>
      </c>
      <c r="B165" s="9" t="s">
        <v>243</v>
      </c>
      <c r="C165" s="30"/>
      <c r="D165" s="57">
        <v>2187.4</v>
      </c>
      <c r="E165" s="57"/>
      <c r="F165" s="57">
        <v>2187.4</v>
      </c>
      <c r="G165" s="8">
        <f t="shared" si="49"/>
        <v>100</v>
      </c>
      <c r="H165" s="8">
        <f t="shared" si="50"/>
        <v>0</v>
      </c>
    </row>
    <row r="166" spans="1:11" ht="14.25" customHeight="1" x14ac:dyDescent="0.25">
      <c r="A166" s="4" t="s">
        <v>240</v>
      </c>
      <c r="B166" s="9" t="s">
        <v>244</v>
      </c>
      <c r="C166" s="30"/>
      <c r="D166" s="57">
        <v>11640.5</v>
      </c>
      <c r="E166" s="57"/>
      <c r="F166" s="57">
        <v>11640.5</v>
      </c>
      <c r="G166" s="8">
        <f t="shared" si="49"/>
        <v>100</v>
      </c>
      <c r="H166" s="8">
        <f t="shared" si="50"/>
        <v>0</v>
      </c>
    </row>
    <row r="167" spans="1:11" ht="14.25" customHeight="1" x14ac:dyDescent="0.25">
      <c r="A167" s="4" t="s">
        <v>240</v>
      </c>
      <c r="B167" s="17" t="s">
        <v>245</v>
      </c>
      <c r="C167" s="30"/>
      <c r="D167" s="57">
        <v>366.7</v>
      </c>
      <c r="E167" s="57"/>
      <c r="F167" s="57">
        <v>366.7</v>
      </c>
      <c r="G167" s="8">
        <f t="shared" si="49"/>
        <v>100</v>
      </c>
      <c r="H167" s="8">
        <f t="shared" si="50"/>
        <v>0</v>
      </c>
    </row>
    <row r="168" spans="1:11" ht="14.25" customHeight="1" x14ac:dyDescent="0.25">
      <c r="A168" s="4" t="s">
        <v>240</v>
      </c>
      <c r="B168" s="9" t="s">
        <v>320</v>
      </c>
      <c r="C168" s="30"/>
      <c r="D168" s="57">
        <v>2029</v>
      </c>
      <c r="E168" s="57"/>
      <c r="F168" s="57">
        <v>1556.1</v>
      </c>
      <c r="G168" s="8">
        <f t="shared" si="49"/>
        <v>76.692952193198622</v>
      </c>
      <c r="H168" s="8">
        <f t="shared" si="50"/>
        <v>-472.90000000000009</v>
      </c>
    </row>
    <row r="169" spans="1:11" ht="14.25" customHeight="1" x14ac:dyDescent="0.25">
      <c r="A169" s="4" t="s">
        <v>240</v>
      </c>
      <c r="B169" s="16" t="s">
        <v>395</v>
      </c>
      <c r="C169" s="30"/>
      <c r="D169" s="57">
        <v>1055.5999999999999</v>
      </c>
      <c r="E169" s="57"/>
      <c r="F169" s="57">
        <v>1055.5999999999999</v>
      </c>
      <c r="G169" s="8">
        <f t="shared" si="49"/>
        <v>100</v>
      </c>
      <c r="H169" s="8">
        <f t="shared" si="50"/>
        <v>0</v>
      </c>
    </row>
    <row r="170" spans="1:11" ht="14.25" customHeight="1" x14ac:dyDescent="0.25">
      <c r="A170" s="4" t="s">
        <v>240</v>
      </c>
      <c r="B170" s="9" t="s">
        <v>248</v>
      </c>
      <c r="C170" s="30"/>
      <c r="D170" s="57">
        <v>1621</v>
      </c>
      <c r="E170" s="57"/>
      <c r="F170" s="57">
        <v>1621</v>
      </c>
      <c r="G170" s="8">
        <f t="shared" si="49"/>
        <v>100</v>
      </c>
      <c r="H170" s="8">
        <f t="shared" si="50"/>
        <v>0</v>
      </c>
    </row>
    <row r="171" spans="1:11" ht="14.25" customHeight="1" x14ac:dyDescent="0.25">
      <c r="A171" s="4" t="s">
        <v>240</v>
      </c>
      <c r="B171" s="9" t="s">
        <v>284</v>
      </c>
      <c r="C171" s="30"/>
      <c r="D171" s="57">
        <v>200</v>
      </c>
      <c r="E171" s="57"/>
      <c r="F171" s="57">
        <v>200</v>
      </c>
      <c r="G171" s="8">
        <f t="shared" si="49"/>
        <v>100</v>
      </c>
      <c r="H171" s="8">
        <f t="shared" si="50"/>
        <v>0</v>
      </c>
      <c r="I171" s="18"/>
      <c r="J171" s="18"/>
      <c r="K171" s="18"/>
    </row>
    <row r="172" spans="1:11" ht="14.25" customHeight="1" x14ac:dyDescent="0.25">
      <c r="A172" s="7" t="s">
        <v>189</v>
      </c>
      <c r="B172" s="28" t="s">
        <v>188</v>
      </c>
      <c r="C172" s="24">
        <v>273969980</v>
      </c>
      <c r="D172" s="56">
        <v>299137.90000000002</v>
      </c>
      <c r="E172" s="56">
        <v>21146278.640000001</v>
      </c>
      <c r="F172" s="56">
        <v>292545.8</v>
      </c>
      <c r="G172" s="20">
        <f t="shared" si="15"/>
        <v>97.796300635927437</v>
      </c>
      <c r="H172" s="12">
        <f t="shared" si="16"/>
        <v>-6592.1000000000349</v>
      </c>
    </row>
    <row r="173" spans="1:11" ht="14.25" customHeight="1" x14ac:dyDescent="0.25">
      <c r="A173" s="2" t="s">
        <v>191</v>
      </c>
      <c r="B173" s="29" t="s">
        <v>190</v>
      </c>
      <c r="C173" s="26">
        <v>238800880</v>
      </c>
      <c r="D173" s="57">
        <v>255944.7</v>
      </c>
      <c r="E173" s="57">
        <v>18538428</v>
      </c>
      <c r="F173" s="57">
        <v>249352.6</v>
      </c>
      <c r="G173" s="8">
        <f t="shared" si="15"/>
        <v>97.424404568643141</v>
      </c>
      <c r="H173" s="8">
        <f t="shared" si="16"/>
        <v>-6592.1000000000058</v>
      </c>
    </row>
    <row r="174" spans="1:11" ht="14.25" customHeight="1" x14ac:dyDescent="0.25">
      <c r="A174" s="4" t="s">
        <v>249</v>
      </c>
      <c r="B174" s="9" t="s">
        <v>250</v>
      </c>
      <c r="C174" s="30"/>
      <c r="D174" s="57">
        <v>302.60000000000002</v>
      </c>
      <c r="E174" s="57"/>
      <c r="F174" s="57">
        <v>302.60000000000002</v>
      </c>
      <c r="G174" s="8">
        <f t="shared" si="15"/>
        <v>100</v>
      </c>
      <c r="H174" s="8">
        <f t="shared" si="16"/>
        <v>0</v>
      </c>
    </row>
    <row r="175" spans="1:11" ht="14.25" customHeight="1" x14ac:dyDescent="0.25">
      <c r="A175" s="4" t="s">
        <v>249</v>
      </c>
      <c r="B175" s="9" t="s">
        <v>251</v>
      </c>
      <c r="C175" s="30"/>
      <c r="D175" s="57">
        <v>3801.6</v>
      </c>
      <c r="E175" s="57"/>
      <c r="F175" s="57">
        <v>3801.6</v>
      </c>
      <c r="G175" s="8">
        <f t="shared" ref="G175:G187" si="51">SUM(F175/D175*100)</f>
        <v>100</v>
      </c>
      <c r="H175" s="8">
        <f t="shared" ref="H175:H187" si="52">SUM(F175-D175)</f>
        <v>0</v>
      </c>
    </row>
    <row r="176" spans="1:11" ht="14.25" customHeight="1" x14ac:dyDescent="0.25">
      <c r="A176" s="4" t="s">
        <v>249</v>
      </c>
      <c r="B176" s="9" t="s">
        <v>285</v>
      </c>
      <c r="C176" s="30"/>
      <c r="D176" s="57">
        <v>703.1</v>
      </c>
      <c r="E176" s="57"/>
      <c r="F176" s="57">
        <v>703.1</v>
      </c>
      <c r="G176" s="8">
        <f t="shared" si="51"/>
        <v>100</v>
      </c>
      <c r="H176" s="8">
        <f t="shared" si="52"/>
        <v>0</v>
      </c>
    </row>
    <row r="177" spans="1:10" ht="14.25" customHeight="1" x14ac:dyDescent="0.25">
      <c r="A177" s="4" t="s">
        <v>252</v>
      </c>
      <c r="B177" s="17" t="s">
        <v>253</v>
      </c>
      <c r="C177" s="30"/>
      <c r="D177" s="57">
        <v>1109.4000000000001</v>
      </c>
      <c r="E177" s="57"/>
      <c r="F177" s="57">
        <v>1109.4000000000001</v>
      </c>
      <c r="G177" s="8">
        <f t="shared" si="51"/>
        <v>100</v>
      </c>
      <c r="H177" s="8">
        <f t="shared" si="52"/>
        <v>0</v>
      </c>
    </row>
    <row r="178" spans="1:10" ht="14.25" customHeight="1" x14ac:dyDescent="0.25">
      <c r="A178" s="4" t="s">
        <v>252</v>
      </c>
      <c r="B178" s="9" t="s">
        <v>254</v>
      </c>
      <c r="C178" s="30"/>
      <c r="D178" s="57">
        <v>226819.3</v>
      </c>
      <c r="E178" s="57"/>
      <c r="F178" s="57">
        <v>220476.3</v>
      </c>
      <c r="G178" s="8">
        <f t="shared" si="51"/>
        <v>97.203500760296862</v>
      </c>
      <c r="H178" s="8">
        <f t="shared" si="52"/>
        <v>-6343</v>
      </c>
    </row>
    <row r="179" spans="1:10" ht="14.25" customHeight="1" x14ac:dyDescent="0.25">
      <c r="A179" s="4" t="s">
        <v>252</v>
      </c>
      <c r="B179" s="9" t="s">
        <v>255</v>
      </c>
      <c r="C179" s="30"/>
      <c r="D179" s="57">
        <v>1267.2</v>
      </c>
      <c r="E179" s="57"/>
      <c r="F179" s="57">
        <v>1267.2</v>
      </c>
      <c r="G179" s="8">
        <f t="shared" si="51"/>
        <v>100</v>
      </c>
      <c r="H179" s="8">
        <f t="shared" si="52"/>
        <v>0</v>
      </c>
    </row>
    <row r="180" spans="1:10" ht="14.25" customHeight="1" x14ac:dyDescent="0.25">
      <c r="A180" s="4" t="s">
        <v>252</v>
      </c>
      <c r="B180" s="9" t="s">
        <v>279</v>
      </c>
      <c r="C180" s="30"/>
      <c r="D180" s="57">
        <v>778.5</v>
      </c>
      <c r="E180" s="57"/>
      <c r="F180" s="57">
        <v>778.5</v>
      </c>
      <c r="G180" s="8">
        <f t="shared" si="51"/>
        <v>100</v>
      </c>
      <c r="H180" s="8">
        <f t="shared" si="52"/>
        <v>0</v>
      </c>
    </row>
    <row r="181" spans="1:10" ht="14.25" customHeight="1" x14ac:dyDescent="0.25">
      <c r="A181" s="4" t="s">
        <v>252</v>
      </c>
      <c r="B181" s="17" t="s">
        <v>256</v>
      </c>
      <c r="C181" s="30"/>
      <c r="D181" s="57">
        <v>379</v>
      </c>
      <c r="E181" s="57"/>
      <c r="F181" s="57">
        <v>130</v>
      </c>
      <c r="G181" s="8">
        <f t="shared" si="51"/>
        <v>34.300791556728235</v>
      </c>
      <c r="H181" s="8">
        <f t="shared" si="52"/>
        <v>-249</v>
      </c>
    </row>
    <row r="182" spans="1:10" ht="14.25" customHeight="1" x14ac:dyDescent="0.25">
      <c r="A182" s="4" t="s">
        <v>252</v>
      </c>
      <c r="B182" s="17" t="s">
        <v>321</v>
      </c>
      <c r="C182" s="30"/>
      <c r="D182" s="57">
        <v>501.5</v>
      </c>
      <c r="E182" s="57"/>
      <c r="F182" s="57">
        <v>501.5</v>
      </c>
      <c r="G182" s="8">
        <f t="shared" si="51"/>
        <v>100</v>
      </c>
      <c r="H182" s="8">
        <f t="shared" si="52"/>
        <v>0</v>
      </c>
    </row>
    <row r="183" spans="1:10" ht="14.25" customHeight="1" x14ac:dyDescent="0.25">
      <c r="A183" s="4" t="s">
        <v>252</v>
      </c>
      <c r="B183" s="9" t="s">
        <v>257</v>
      </c>
      <c r="C183" s="30"/>
      <c r="D183" s="57">
        <v>244.6</v>
      </c>
      <c r="E183" s="57"/>
      <c r="F183" s="57">
        <v>244.6</v>
      </c>
      <c r="G183" s="8">
        <f t="shared" si="51"/>
        <v>100</v>
      </c>
      <c r="H183" s="8">
        <f t="shared" si="52"/>
        <v>0</v>
      </c>
    </row>
    <row r="184" spans="1:10" ht="14.25" customHeight="1" x14ac:dyDescent="0.25">
      <c r="A184" s="4" t="s">
        <v>252</v>
      </c>
      <c r="B184" s="17" t="s">
        <v>258</v>
      </c>
      <c r="C184" s="30"/>
      <c r="D184" s="57">
        <v>269.2</v>
      </c>
      <c r="E184" s="57"/>
      <c r="F184" s="57">
        <v>269.2</v>
      </c>
      <c r="G184" s="8">
        <f t="shared" si="51"/>
        <v>100</v>
      </c>
      <c r="H184" s="8">
        <f t="shared" si="52"/>
        <v>0</v>
      </c>
    </row>
    <row r="185" spans="1:10" ht="14.25" customHeight="1" x14ac:dyDescent="0.25">
      <c r="A185" s="4" t="s">
        <v>252</v>
      </c>
      <c r="B185" s="9" t="s">
        <v>259</v>
      </c>
      <c r="C185" s="30"/>
      <c r="D185" s="57">
        <v>18913.400000000001</v>
      </c>
      <c r="E185" s="57"/>
      <c r="F185" s="57">
        <v>18913.400000000001</v>
      </c>
      <c r="G185" s="8">
        <f t="shared" si="51"/>
        <v>100</v>
      </c>
      <c r="H185" s="8">
        <f t="shared" si="52"/>
        <v>0</v>
      </c>
      <c r="I185" s="18"/>
    </row>
    <row r="186" spans="1:10" ht="14.25" customHeight="1" x14ac:dyDescent="0.25">
      <c r="A186" s="4" t="s">
        <v>252</v>
      </c>
      <c r="B186" s="17" t="s">
        <v>260</v>
      </c>
      <c r="C186" s="30"/>
      <c r="D186" s="57">
        <v>754.4</v>
      </c>
      <c r="E186" s="57"/>
      <c r="F186" s="57">
        <v>754.4</v>
      </c>
      <c r="G186" s="8">
        <f t="shared" si="51"/>
        <v>100</v>
      </c>
      <c r="H186" s="8">
        <f t="shared" si="52"/>
        <v>0</v>
      </c>
    </row>
    <row r="187" spans="1:10" ht="14.25" customHeight="1" x14ac:dyDescent="0.25">
      <c r="A187" s="4" t="s">
        <v>252</v>
      </c>
      <c r="B187" s="9" t="s">
        <v>261</v>
      </c>
      <c r="C187" s="30"/>
      <c r="D187" s="57">
        <v>100.9</v>
      </c>
      <c r="E187" s="57"/>
      <c r="F187" s="57">
        <v>100.9</v>
      </c>
      <c r="G187" s="8">
        <f t="shared" si="51"/>
        <v>100</v>
      </c>
      <c r="H187" s="8">
        <f t="shared" si="52"/>
        <v>0</v>
      </c>
      <c r="I187" s="18"/>
      <c r="J187" s="18"/>
    </row>
    <row r="188" spans="1:10" ht="14.25" customHeight="1" x14ac:dyDescent="0.25">
      <c r="A188" s="2" t="s">
        <v>193</v>
      </c>
      <c r="B188" s="27" t="s">
        <v>192</v>
      </c>
      <c r="C188" s="26">
        <v>2443500</v>
      </c>
      <c r="D188" s="57">
        <v>2550.6</v>
      </c>
      <c r="E188" s="57">
        <v>610875</v>
      </c>
      <c r="F188" s="57">
        <v>2550.6</v>
      </c>
      <c r="G188" s="8">
        <f t="shared" si="15"/>
        <v>100</v>
      </c>
      <c r="H188" s="8">
        <f t="shared" si="16"/>
        <v>0</v>
      </c>
      <c r="I188" s="18"/>
    </row>
    <row r="189" spans="1:10" ht="14.25" customHeight="1" x14ac:dyDescent="0.25">
      <c r="A189" s="2" t="s">
        <v>262</v>
      </c>
      <c r="B189" s="16" t="s">
        <v>263</v>
      </c>
      <c r="C189" s="26">
        <v>2443500</v>
      </c>
      <c r="D189" s="57">
        <v>2550.6</v>
      </c>
      <c r="E189" s="57">
        <v>610875</v>
      </c>
      <c r="F189" s="57">
        <v>2550.6</v>
      </c>
      <c r="G189" s="8">
        <f t="shared" si="15"/>
        <v>100</v>
      </c>
      <c r="H189" s="8">
        <f t="shared" si="16"/>
        <v>0</v>
      </c>
    </row>
    <row r="190" spans="1:10" ht="14.25" customHeight="1" x14ac:dyDescent="0.25">
      <c r="A190" s="2" t="s">
        <v>290</v>
      </c>
      <c r="B190" s="29" t="s">
        <v>291</v>
      </c>
      <c r="C190" s="26">
        <v>679600</v>
      </c>
      <c r="D190" s="66">
        <v>343.9</v>
      </c>
      <c r="E190" s="66"/>
      <c r="F190" s="66">
        <v>343.9</v>
      </c>
      <c r="G190" s="8">
        <f t="shared" si="15"/>
        <v>100</v>
      </c>
      <c r="H190" s="8">
        <f t="shared" si="16"/>
        <v>0</v>
      </c>
    </row>
    <row r="191" spans="1:10" ht="14.25" customHeight="1" x14ac:dyDescent="0.25">
      <c r="A191" s="4" t="s">
        <v>292</v>
      </c>
      <c r="B191" s="9" t="s">
        <v>294</v>
      </c>
      <c r="C191" s="33"/>
      <c r="D191" s="60">
        <v>257.89999999999998</v>
      </c>
      <c r="E191" s="67"/>
      <c r="F191" s="60">
        <v>257.89999999999998</v>
      </c>
      <c r="G191" s="19">
        <f t="shared" si="15"/>
        <v>100</v>
      </c>
      <c r="H191" s="8">
        <f t="shared" si="16"/>
        <v>0</v>
      </c>
    </row>
    <row r="192" spans="1:10" ht="14.25" customHeight="1" x14ac:dyDescent="0.25">
      <c r="A192" s="4" t="s">
        <v>293</v>
      </c>
      <c r="B192" s="9" t="s">
        <v>295</v>
      </c>
      <c r="C192" s="33"/>
      <c r="D192" s="60">
        <v>86</v>
      </c>
      <c r="E192" s="67"/>
      <c r="F192" s="60">
        <v>86</v>
      </c>
      <c r="G192" s="19">
        <f t="shared" ref="G192" si="53">SUM(F192/D192*100)</f>
        <v>100</v>
      </c>
      <c r="H192" s="8">
        <f t="shared" ref="H192" si="54">SUM(F192-D192)</f>
        <v>0</v>
      </c>
    </row>
    <row r="193" spans="1:8" ht="14.25" customHeight="1" x14ac:dyDescent="0.25">
      <c r="A193" s="2" t="s">
        <v>195</v>
      </c>
      <c r="B193" s="31" t="s">
        <v>194</v>
      </c>
      <c r="C193" s="26">
        <v>7194120</v>
      </c>
      <c r="D193" s="63">
        <v>10809.1</v>
      </c>
      <c r="E193" s="63"/>
      <c r="F193" s="63">
        <v>10809.1</v>
      </c>
      <c r="G193" s="8">
        <f t="shared" si="15"/>
        <v>100</v>
      </c>
      <c r="H193" s="8">
        <f t="shared" si="16"/>
        <v>0</v>
      </c>
    </row>
    <row r="194" spans="1:8" ht="14.25" customHeight="1" x14ac:dyDescent="0.25">
      <c r="A194" s="4" t="s">
        <v>264</v>
      </c>
      <c r="B194" s="9" t="s">
        <v>265</v>
      </c>
      <c r="C194" s="30"/>
      <c r="D194" s="57">
        <v>10809.1</v>
      </c>
      <c r="E194" s="57"/>
      <c r="F194" s="57">
        <v>10809.1</v>
      </c>
      <c r="G194" s="8">
        <f t="shared" ref="G194" si="55">SUM(F194/D194*100)</f>
        <v>100</v>
      </c>
      <c r="H194" s="8">
        <f t="shared" ref="H194" si="56">SUM(F194-D194)</f>
        <v>0</v>
      </c>
    </row>
    <row r="195" spans="1:8" ht="14.25" customHeight="1" x14ac:dyDescent="0.25">
      <c r="A195" s="2" t="s">
        <v>197</v>
      </c>
      <c r="B195" s="31" t="s">
        <v>196</v>
      </c>
      <c r="C195" s="26">
        <v>1258800</v>
      </c>
      <c r="D195" s="57">
        <v>1267.0999999999999</v>
      </c>
      <c r="E195" s="57">
        <v>87650.64</v>
      </c>
      <c r="F195" s="57">
        <v>1267.0999999999999</v>
      </c>
      <c r="G195" s="8">
        <f t="shared" si="15"/>
        <v>100</v>
      </c>
      <c r="H195" s="8">
        <f t="shared" si="16"/>
        <v>0</v>
      </c>
    </row>
    <row r="196" spans="1:8" ht="14.25" customHeight="1" x14ac:dyDescent="0.25">
      <c r="A196" s="4" t="s">
        <v>266</v>
      </c>
      <c r="B196" s="9" t="s">
        <v>267</v>
      </c>
      <c r="C196" s="30">
        <v>1258800</v>
      </c>
      <c r="D196" s="57">
        <v>1267.0999999999999</v>
      </c>
      <c r="E196" s="57">
        <v>87650.64</v>
      </c>
      <c r="F196" s="57">
        <v>1267.0999999999999</v>
      </c>
      <c r="G196" s="8">
        <f t="shared" si="15"/>
        <v>100</v>
      </c>
      <c r="H196" s="8">
        <f t="shared" si="16"/>
        <v>0</v>
      </c>
    </row>
    <row r="197" spans="1:8" ht="14.25" customHeight="1" x14ac:dyDescent="0.25">
      <c r="A197" s="2" t="s">
        <v>199</v>
      </c>
      <c r="B197" s="35" t="s">
        <v>198</v>
      </c>
      <c r="C197" s="26">
        <v>19300</v>
      </c>
      <c r="D197" s="57">
        <f t="shared" ref="D197:D219" si="57">SUM(C197/1000)</f>
        <v>19.3</v>
      </c>
      <c r="E197" s="57"/>
      <c r="F197" s="57">
        <v>19.3</v>
      </c>
      <c r="G197" s="8">
        <f t="shared" ref="G197:G224" si="58">SUM(F197/D197*100)</f>
        <v>100</v>
      </c>
      <c r="H197" s="8">
        <f t="shared" ref="H197:H224" si="59">SUM(F197-D197)</f>
        <v>0</v>
      </c>
    </row>
    <row r="198" spans="1:8" ht="14.25" customHeight="1" x14ac:dyDescent="0.25">
      <c r="A198" s="2" t="s">
        <v>268</v>
      </c>
      <c r="B198" s="16" t="s">
        <v>269</v>
      </c>
      <c r="C198" s="26">
        <v>19300</v>
      </c>
      <c r="D198" s="57">
        <f t="shared" si="57"/>
        <v>19.3</v>
      </c>
      <c r="E198" s="57"/>
      <c r="F198" s="57">
        <v>19.3</v>
      </c>
      <c r="G198" s="8">
        <f t="shared" si="58"/>
        <v>100</v>
      </c>
      <c r="H198" s="8">
        <f t="shared" si="59"/>
        <v>0</v>
      </c>
    </row>
    <row r="199" spans="1:8" ht="14.25" customHeight="1" x14ac:dyDescent="0.25">
      <c r="A199" s="2" t="s">
        <v>396</v>
      </c>
      <c r="B199" s="47" t="s">
        <v>397</v>
      </c>
      <c r="C199" s="26"/>
      <c r="D199" s="57">
        <v>4629.3</v>
      </c>
      <c r="E199" s="57"/>
      <c r="F199" s="57">
        <v>4629.3</v>
      </c>
      <c r="G199" s="8">
        <f t="shared" ref="G199:G200" si="60">SUM(F199/D199*100)</f>
        <v>100</v>
      </c>
      <c r="H199" s="8">
        <f t="shared" ref="H199:H200" si="61">SUM(F199-D199)</f>
        <v>0</v>
      </c>
    </row>
    <row r="200" spans="1:8" ht="14.25" customHeight="1" x14ac:dyDescent="0.25">
      <c r="A200" s="2" t="s">
        <v>399</v>
      </c>
      <c r="B200" s="16" t="s">
        <v>398</v>
      </c>
      <c r="C200" s="26"/>
      <c r="D200" s="57">
        <v>4629.3</v>
      </c>
      <c r="E200" s="57"/>
      <c r="F200" s="57">
        <v>4629.3</v>
      </c>
      <c r="G200" s="8">
        <f t="shared" si="60"/>
        <v>100</v>
      </c>
      <c r="H200" s="8">
        <f t="shared" si="61"/>
        <v>0</v>
      </c>
    </row>
    <row r="201" spans="1:8" ht="14.25" customHeight="1" x14ac:dyDescent="0.25">
      <c r="A201" s="2" t="s">
        <v>201</v>
      </c>
      <c r="B201" s="27" t="s">
        <v>200</v>
      </c>
      <c r="C201" s="26">
        <v>15936480</v>
      </c>
      <c r="D201" s="57">
        <f t="shared" si="57"/>
        <v>15936.48</v>
      </c>
      <c r="E201" s="57"/>
      <c r="F201" s="57">
        <v>15936.5</v>
      </c>
      <c r="G201" s="8">
        <f t="shared" si="58"/>
        <v>100.00012549822796</v>
      </c>
      <c r="H201" s="8">
        <f t="shared" si="59"/>
        <v>2.0000000000436557E-2</v>
      </c>
    </row>
    <row r="202" spans="1:8" ht="14.25" customHeight="1" x14ac:dyDescent="0.25">
      <c r="A202" s="2" t="s">
        <v>270</v>
      </c>
      <c r="B202" s="16" t="s">
        <v>271</v>
      </c>
      <c r="C202" s="26">
        <v>15936480</v>
      </c>
      <c r="D202" s="57">
        <f t="shared" si="57"/>
        <v>15936.48</v>
      </c>
      <c r="E202" s="57"/>
      <c r="F202" s="57">
        <v>15936.5</v>
      </c>
      <c r="G202" s="8">
        <f t="shared" si="58"/>
        <v>100.00012549822796</v>
      </c>
      <c r="H202" s="8">
        <f t="shared" si="59"/>
        <v>2.0000000000436557E-2</v>
      </c>
    </row>
    <row r="203" spans="1:8" ht="14.25" customHeight="1" x14ac:dyDescent="0.25">
      <c r="A203" s="2" t="s">
        <v>203</v>
      </c>
      <c r="B203" s="25" t="s">
        <v>202</v>
      </c>
      <c r="C203" s="26">
        <v>7637300</v>
      </c>
      <c r="D203" s="57">
        <f t="shared" si="57"/>
        <v>7637.3</v>
      </c>
      <c r="E203" s="57">
        <v>1909325</v>
      </c>
      <c r="F203" s="57">
        <v>7637.3</v>
      </c>
      <c r="G203" s="8">
        <f t="shared" si="58"/>
        <v>100</v>
      </c>
      <c r="H203" s="8">
        <f t="shared" si="59"/>
        <v>0</v>
      </c>
    </row>
    <row r="204" spans="1:8" ht="14.25" customHeight="1" x14ac:dyDescent="0.25">
      <c r="A204" s="2" t="s">
        <v>272</v>
      </c>
      <c r="B204" s="6" t="s">
        <v>273</v>
      </c>
      <c r="C204" s="26">
        <v>7637300</v>
      </c>
      <c r="D204" s="57">
        <f t="shared" si="57"/>
        <v>7637.3</v>
      </c>
      <c r="E204" s="57">
        <v>1909325</v>
      </c>
      <c r="F204" s="57">
        <v>7637.3</v>
      </c>
      <c r="G204" s="8">
        <f t="shared" si="58"/>
        <v>100</v>
      </c>
      <c r="H204" s="8">
        <f t="shared" si="59"/>
        <v>0</v>
      </c>
    </row>
    <row r="205" spans="1:8" ht="14.25" customHeight="1" x14ac:dyDescent="0.25">
      <c r="A205" s="7" t="s">
        <v>205</v>
      </c>
      <c r="B205" s="23" t="s">
        <v>204</v>
      </c>
      <c r="C205" s="24">
        <v>1782878</v>
      </c>
      <c r="D205" s="56">
        <v>11073.7</v>
      </c>
      <c r="E205" s="56"/>
      <c r="F205" s="56">
        <v>11073.7</v>
      </c>
      <c r="G205" s="20">
        <f t="shared" si="58"/>
        <v>100</v>
      </c>
      <c r="H205" s="12">
        <f t="shared" si="59"/>
        <v>0</v>
      </c>
    </row>
    <row r="206" spans="1:8" ht="14.25" customHeight="1" x14ac:dyDescent="0.25">
      <c r="A206" s="2" t="s">
        <v>207</v>
      </c>
      <c r="B206" s="29" t="s">
        <v>206</v>
      </c>
      <c r="C206" s="26">
        <v>1751878</v>
      </c>
      <c r="D206" s="57">
        <f t="shared" si="57"/>
        <v>1751.8779999999999</v>
      </c>
      <c r="E206" s="57"/>
      <c r="F206" s="66">
        <v>1751.9</v>
      </c>
      <c r="G206" s="8">
        <f t="shared" si="58"/>
        <v>100.00125579520949</v>
      </c>
      <c r="H206" s="8">
        <f t="shared" si="59"/>
        <v>2.200000000016189E-2</v>
      </c>
    </row>
    <row r="207" spans="1:8" ht="14.25" customHeight="1" x14ac:dyDescent="0.25">
      <c r="A207" s="4" t="s">
        <v>274</v>
      </c>
      <c r="B207" s="9" t="s">
        <v>275</v>
      </c>
      <c r="C207" s="30">
        <v>1751878</v>
      </c>
      <c r="D207" s="57">
        <v>1681.8</v>
      </c>
      <c r="E207" s="65"/>
      <c r="F207" s="69">
        <v>1681.8</v>
      </c>
      <c r="G207" s="19">
        <f t="shared" si="58"/>
        <v>100</v>
      </c>
      <c r="H207" s="8">
        <f t="shared" si="59"/>
        <v>0</v>
      </c>
    </row>
    <row r="208" spans="1:8" ht="14.25" customHeight="1" x14ac:dyDescent="0.25">
      <c r="A208" s="4" t="s">
        <v>276</v>
      </c>
      <c r="B208" s="9" t="s">
        <v>277</v>
      </c>
      <c r="C208" s="30"/>
      <c r="D208" s="57">
        <v>70.099999999999994</v>
      </c>
      <c r="E208" s="65"/>
      <c r="F208" s="69">
        <v>70.099999999999994</v>
      </c>
      <c r="G208" s="19">
        <f t="shared" ref="G208" si="62">SUM(F208/D208*100)</f>
        <v>100</v>
      </c>
      <c r="H208" s="8">
        <f t="shared" ref="H208" si="63">SUM(F208-D208)</f>
        <v>0</v>
      </c>
    </row>
    <row r="209" spans="1:10" ht="14.25" customHeight="1" x14ac:dyDescent="0.25">
      <c r="A209" s="75" t="s">
        <v>209</v>
      </c>
      <c r="B209" s="76" t="s">
        <v>208</v>
      </c>
      <c r="C209" s="30">
        <v>31000</v>
      </c>
      <c r="D209" s="57">
        <v>9321.7999999999993</v>
      </c>
      <c r="E209" s="57"/>
      <c r="F209" s="63">
        <v>9321.7999999999993</v>
      </c>
      <c r="G209" s="8">
        <f t="shared" si="58"/>
        <v>100</v>
      </c>
      <c r="H209" s="8">
        <f t="shared" si="59"/>
        <v>0</v>
      </c>
    </row>
    <row r="210" spans="1:10" ht="14.25" customHeight="1" x14ac:dyDescent="0.25">
      <c r="A210" s="15" t="s">
        <v>387</v>
      </c>
      <c r="B210" s="36" t="s">
        <v>410</v>
      </c>
      <c r="C210" s="30"/>
      <c r="D210" s="57">
        <v>914.7</v>
      </c>
      <c r="E210" s="57"/>
      <c r="F210" s="63">
        <v>914.7</v>
      </c>
      <c r="G210" s="8">
        <f t="shared" ref="G210" si="64">SUM(F210/D210*100)</f>
        <v>100</v>
      </c>
      <c r="H210" s="8">
        <f t="shared" ref="H210" si="65">SUM(F210-D210)</f>
        <v>0</v>
      </c>
    </row>
    <row r="211" spans="1:10" ht="14.25" customHeight="1" x14ac:dyDescent="0.25">
      <c r="A211" s="15" t="s">
        <v>387</v>
      </c>
      <c r="B211" s="9" t="s">
        <v>386</v>
      </c>
      <c r="C211" s="30"/>
      <c r="D211" s="57">
        <v>650</v>
      </c>
      <c r="E211" s="57"/>
      <c r="F211" s="63">
        <v>650</v>
      </c>
      <c r="G211" s="8">
        <f t="shared" ref="G211" si="66">SUM(F211/D211*100)</f>
        <v>100</v>
      </c>
      <c r="H211" s="8">
        <f t="shared" ref="H211" si="67">SUM(F211-D211)</f>
        <v>0</v>
      </c>
    </row>
    <row r="212" spans="1:10" ht="14.25" customHeight="1" x14ac:dyDescent="0.25">
      <c r="A212" s="15" t="s">
        <v>278</v>
      </c>
      <c r="B212" s="9" t="s">
        <v>340</v>
      </c>
      <c r="C212" s="30"/>
      <c r="D212" s="57">
        <v>2016.8</v>
      </c>
      <c r="E212" s="57"/>
      <c r="F212" s="63">
        <v>2016.8</v>
      </c>
      <c r="G212" s="8">
        <f t="shared" ref="G212:G213" si="68">SUM(F212/D212*100)</f>
        <v>100</v>
      </c>
      <c r="H212" s="8">
        <f t="shared" ref="H212:H213" si="69">SUM(F212-D212)</f>
        <v>0</v>
      </c>
    </row>
    <row r="213" spans="1:10" ht="14.25" customHeight="1" x14ac:dyDescent="0.25">
      <c r="A213" s="15" t="s">
        <v>278</v>
      </c>
      <c r="B213" s="9" t="s">
        <v>354</v>
      </c>
      <c r="C213" s="30"/>
      <c r="D213" s="57">
        <v>600</v>
      </c>
      <c r="E213" s="57"/>
      <c r="F213" s="63">
        <v>600</v>
      </c>
      <c r="G213" s="8">
        <f t="shared" si="68"/>
        <v>100</v>
      </c>
      <c r="H213" s="8">
        <f t="shared" si="69"/>
        <v>0</v>
      </c>
    </row>
    <row r="214" spans="1:10" ht="14.25" customHeight="1" x14ac:dyDescent="0.25">
      <c r="A214" s="43" t="s">
        <v>278</v>
      </c>
      <c r="B214" s="44" t="s">
        <v>323</v>
      </c>
      <c r="C214" s="30"/>
      <c r="D214" s="57">
        <v>700</v>
      </c>
      <c r="E214" s="57"/>
      <c r="F214" s="57">
        <v>700</v>
      </c>
      <c r="G214" s="8">
        <f t="shared" si="58"/>
        <v>100</v>
      </c>
      <c r="H214" s="8">
        <f t="shared" si="59"/>
        <v>0</v>
      </c>
    </row>
    <row r="215" spans="1:10" ht="14.25" customHeight="1" x14ac:dyDescent="0.25">
      <c r="A215" s="4" t="s">
        <v>278</v>
      </c>
      <c r="B215" s="6" t="s">
        <v>406</v>
      </c>
      <c r="C215" s="30"/>
      <c r="D215" s="57">
        <v>1328.3</v>
      </c>
      <c r="E215" s="57"/>
      <c r="F215" s="57">
        <v>1328.3</v>
      </c>
      <c r="G215" s="8">
        <f t="shared" si="58"/>
        <v>100</v>
      </c>
      <c r="H215" s="8">
        <f t="shared" si="59"/>
        <v>0</v>
      </c>
    </row>
    <row r="216" spans="1:10" ht="14.25" customHeight="1" x14ac:dyDescent="0.25">
      <c r="A216" s="4" t="s">
        <v>278</v>
      </c>
      <c r="B216" s="9" t="s">
        <v>341</v>
      </c>
      <c r="C216" s="30"/>
      <c r="D216" s="57">
        <v>3112</v>
      </c>
      <c r="E216" s="57"/>
      <c r="F216" s="57">
        <v>3112</v>
      </c>
      <c r="G216" s="8">
        <f t="shared" ref="G216" si="70">SUM(F216/D216*100)</f>
        <v>100</v>
      </c>
      <c r="H216" s="8">
        <f t="shared" ref="H216" si="71">SUM(F216-D216)</f>
        <v>0</v>
      </c>
      <c r="I216" s="18"/>
      <c r="J216" s="18"/>
    </row>
    <row r="217" spans="1:10" ht="14.25" customHeight="1" x14ac:dyDescent="0.25">
      <c r="A217" s="7" t="s">
        <v>211</v>
      </c>
      <c r="B217" s="37" t="s">
        <v>210</v>
      </c>
      <c r="C217" s="24">
        <v>49272660</v>
      </c>
      <c r="D217" s="56">
        <v>43272.7</v>
      </c>
      <c r="E217" s="56"/>
      <c r="F217" s="56">
        <v>31957.8</v>
      </c>
      <c r="G217" s="20">
        <f t="shared" si="58"/>
        <v>73.85210536897398</v>
      </c>
      <c r="H217" s="20">
        <f t="shared" si="59"/>
        <v>-11314.899999999998</v>
      </c>
      <c r="I217" s="18"/>
    </row>
    <row r="218" spans="1:10" ht="14.25" customHeight="1" x14ac:dyDescent="0.25">
      <c r="A218" s="2" t="s">
        <v>213</v>
      </c>
      <c r="B218" s="27" t="s">
        <v>212</v>
      </c>
      <c r="C218" s="26">
        <v>49272660</v>
      </c>
      <c r="D218" s="57">
        <v>43272.7</v>
      </c>
      <c r="E218" s="57"/>
      <c r="F218" s="57">
        <v>31957.8</v>
      </c>
      <c r="G218" s="8">
        <f t="shared" si="58"/>
        <v>73.85210536897398</v>
      </c>
      <c r="H218" s="8">
        <f t="shared" si="59"/>
        <v>-11314.899999999998</v>
      </c>
    </row>
    <row r="219" spans="1:10" ht="14.25" customHeight="1" x14ac:dyDescent="0.25">
      <c r="A219" s="2" t="s">
        <v>214</v>
      </c>
      <c r="B219" s="27" t="s">
        <v>212</v>
      </c>
      <c r="C219" s="26">
        <v>49272660</v>
      </c>
      <c r="D219" s="57">
        <v>43272.7</v>
      </c>
      <c r="E219" s="57"/>
      <c r="F219" s="57">
        <v>31957.8</v>
      </c>
      <c r="G219" s="8">
        <f t="shared" si="58"/>
        <v>73.85210536897398</v>
      </c>
      <c r="H219" s="8">
        <f t="shared" si="59"/>
        <v>-11314.899999999998</v>
      </c>
    </row>
    <row r="220" spans="1:10" ht="14.25" customHeight="1" x14ac:dyDescent="0.25">
      <c r="A220" s="7" t="s">
        <v>324</v>
      </c>
      <c r="B220" s="28" t="s">
        <v>325</v>
      </c>
      <c r="C220" s="25"/>
      <c r="D220" s="56">
        <v>470.1</v>
      </c>
      <c r="E220" s="56"/>
      <c r="F220" s="56">
        <v>470.1</v>
      </c>
      <c r="G220" s="20">
        <f t="shared" ref="G220:G221" si="72">SUM(F220/D220*100)</f>
        <v>100</v>
      </c>
      <c r="H220" s="20">
        <f t="shared" ref="H220:H221" si="73">SUM(F220-D220)</f>
        <v>0</v>
      </c>
    </row>
    <row r="221" spans="1:10" ht="14.25" customHeight="1" x14ac:dyDescent="0.25">
      <c r="A221" s="2" t="s">
        <v>326</v>
      </c>
      <c r="B221" s="27" t="s">
        <v>327</v>
      </c>
      <c r="C221" s="25"/>
      <c r="D221" s="57">
        <v>470.1</v>
      </c>
      <c r="E221" s="57"/>
      <c r="F221" s="57">
        <v>470.1</v>
      </c>
      <c r="G221" s="8">
        <f t="shared" si="72"/>
        <v>100</v>
      </c>
      <c r="H221" s="8">
        <f t="shared" si="73"/>
        <v>0</v>
      </c>
    </row>
    <row r="222" spans="1:10" ht="14.25" customHeight="1" x14ac:dyDescent="0.25">
      <c r="A222" s="7" t="s">
        <v>216</v>
      </c>
      <c r="B222" s="28" t="s">
        <v>215</v>
      </c>
      <c r="C222" s="24">
        <v>-676634.54</v>
      </c>
      <c r="D222" s="56">
        <v>-1138</v>
      </c>
      <c r="E222" s="56">
        <v>-676634.54</v>
      </c>
      <c r="F222" s="56">
        <v>-1138</v>
      </c>
      <c r="G222" s="20">
        <f t="shared" si="58"/>
        <v>100</v>
      </c>
      <c r="H222" s="20">
        <f t="shared" si="59"/>
        <v>0</v>
      </c>
    </row>
    <row r="223" spans="1:10" ht="14.25" customHeight="1" x14ac:dyDescent="0.25">
      <c r="A223" s="14" t="s">
        <v>218</v>
      </c>
      <c r="B223" s="29" t="s">
        <v>217</v>
      </c>
      <c r="C223" s="38">
        <v>-676634.54</v>
      </c>
      <c r="D223" s="66">
        <v>-1138</v>
      </c>
      <c r="E223" s="66">
        <v>-676634.54</v>
      </c>
      <c r="F223" s="66">
        <v>-1138</v>
      </c>
      <c r="G223" s="21">
        <f t="shared" si="58"/>
        <v>100</v>
      </c>
      <c r="H223" s="21">
        <f t="shared" si="59"/>
        <v>0</v>
      </c>
    </row>
    <row r="224" spans="1:10" ht="14.25" customHeight="1" x14ac:dyDescent="0.25">
      <c r="A224" s="15" t="s">
        <v>220</v>
      </c>
      <c r="B224" s="36" t="s">
        <v>219</v>
      </c>
      <c r="C224" s="39">
        <v>-676634.54</v>
      </c>
      <c r="D224" s="67">
        <v>-1138</v>
      </c>
      <c r="E224" s="67">
        <v>-676634.54</v>
      </c>
      <c r="F224" s="67">
        <v>-1138</v>
      </c>
      <c r="G224" s="22">
        <f t="shared" si="58"/>
        <v>100</v>
      </c>
      <c r="H224" s="22">
        <f t="shared" si="59"/>
        <v>0</v>
      </c>
    </row>
    <row r="225" spans="2:8" ht="14.25" customHeight="1" x14ac:dyDescent="0.25">
      <c r="B225" s="55"/>
      <c r="C225" s="55"/>
      <c r="D225" s="55"/>
      <c r="E225" s="55"/>
      <c r="F225" s="55"/>
      <c r="G225" s="55"/>
    </row>
    <row r="233" spans="2:8" ht="14.25" customHeight="1" x14ac:dyDescent="0.25">
      <c r="D233" s="18"/>
      <c r="F233" s="18"/>
      <c r="G233"/>
      <c r="H233"/>
    </row>
    <row r="234" spans="2:8" ht="14.25" customHeight="1" x14ac:dyDescent="0.25">
      <c r="D234" s="18"/>
      <c r="F234" s="18"/>
      <c r="G234"/>
      <c r="H234"/>
    </row>
  </sheetData>
  <mergeCells count="2">
    <mergeCell ref="A1:H1"/>
    <mergeCell ref="B225:G2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Westgate</dc:creator>
  <cp:lastModifiedBy>LASHMANOVA</cp:lastModifiedBy>
  <cp:lastPrinted>2024-03-06T06:29:15Z</cp:lastPrinted>
  <dcterms:created xsi:type="dcterms:W3CDTF">2009-02-11T10:05:52Z</dcterms:created>
  <dcterms:modified xsi:type="dcterms:W3CDTF">2026-01-19T12:46:57Z</dcterms:modified>
</cp:coreProperties>
</file>